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fileSharing readOnlyRecommended="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CASH RECEIPTS\AGENT LISTINGS\CALCULATION SHEETS\"/>
    </mc:Choice>
  </mc:AlternateContent>
  <xr:revisionPtr revIDLastSave="0" documentId="13_ncr:1_{CB5ADFD0-DD69-47D1-BF91-D0F24AD82003}" xr6:coauthVersionLast="47" xr6:coauthVersionMax="47" xr10:uidLastSave="{00000000-0000-0000-0000-000000000000}"/>
  <bookViews>
    <workbookView xWindow="-120" yWindow="-120" windowWidth="29040" windowHeight="15840" xr2:uid="{A8C6EAB8-D8E8-497E-A6CB-F9BF682F2113}"/>
  </bookViews>
  <sheets>
    <sheet name="Remittance Form" sheetId="1" r:id="rId1"/>
    <sheet name="Fees- ALL" sheetId="3" r:id="rId2"/>
    <sheet name="Fees- UNLOCKED" sheetId="4" r:id="rId3"/>
  </sheets>
  <externalReferences>
    <externalReference r:id="rId4"/>
  </externalReferences>
  <definedNames>
    <definedName name="_xlnm._FilterDatabase" localSheetId="1" hidden="1">'Fees- ALL'!$A$1:$F$556</definedName>
    <definedName name="_xlnm._FilterDatabase" localSheetId="2" hidden="1">'Fees- UNLOCKED'!$A$1:$F$556</definedName>
    <definedName name="_xlnm._FilterDatabase" localSheetId="0" hidden="1">'Remittance Form'!$A$7:$B$53</definedName>
    <definedName name="EstimatedCost">'[1]Remittance Form'!#REF!</definedName>
    <definedName name="ItemNumber">'[1]Remittance Form'!#REF!</definedName>
    <definedName name="_xlnm.Print_Area" localSheetId="2">'Fees- UNLOCKED'!$A$1:$F$556</definedName>
    <definedName name="_xlnm.Print_Area" localSheetId="0">'Remittance Form'!$B$1:$I$50</definedName>
    <definedName name="_xlnm.Print_Titles" localSheetId="2">'Fees- UNLOCKED'!$1:$1</definedName>
    <definedName name="_xlnm.Print_Titles" localSheetId="0">'Remittance Form'!$1:$6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" i="1" l="1"/>
  <c r="G40" i="1"/>
  <c r="G39" i="1"/>
  <c r="G38" i="1"/>
  <c r="K40" i="1"/>
  <c r="K39" i="1"/>
  <c r="K38" i="1"/>
  <c r="K37" i="1"/>
  <c r="I8" i="1"/>
  <c r="J40" i="1"/>
  <c r="J39" i="1"/>
  <c r="J38" i="1"/>
  <c r="J37" i="1"/>
  <c r="B43" i="1"/>
  <c r="B44" i="1" s="1"/>
  <c r="B45" i="1" s="1"/>
  <c r="B46" i="1" s="1"/>
  <c r="B47" i="1" s="1"/>
  <c r="B48" i="1" s="1"/>
  <c r="B49" i="1" s="1"/>
  <c r="B50" i="1" s="1"/>
  <c r="F4" i="1"/>
  <c r="K41" i="1" l="1"/>
  <c r="J41" i="1"/>
  <c r="I37" i="1" s="1"/>
  <c r="I10" i="1" l="1"/>
  <c r="I30" i="1"/>
  <c r="I18" i="1"/>
  <c r="I12" i="1"/>
  <c r="I14" i="1"/>
  <c r="I16" i="1"/>
  <c r="I20" i="1"/>
  <c r="I22" i="1"/>
  <c r="I24" i="1"/>
  <c r="I26" i="1"/>
  <c r="I28" i="1"/>
  <c r="G15" i="1"/>
  <c r="D30" i="1" l="1" a="1"/>
  <c r="D30" i="1" s="1"/>
  <c r="D28" i="1" a="1"/>
  <c r="D28" i="1" s="1"/>
  <c r="D26" i="1" a="1"/>
  <c r="D26" i="1" s="1"/>
  <c r="D24" i="1" a="1"/>
  <c r="D24" i="1" s="1"/>
  <c r="D22" i="1" a="1"/>
  <c r="D22" i="1" s="1"/>
  <c r="D20" i="1" a="1"/>
  <c r="D20" i="1" s="1"/>
  <c r="D18" i="1" a="1"/>
  <c r="D18" i="1" s="1"/>
  <c r="D16" i="1" a="1"/>
  <c r="D16" i="1" s="1"/>
  <c r="D14" i="1" a="1"/>
  <c r="D14" i="1" s="1"/>
  <c r="D12" i="1" a="1"/>
  <c r="D12" i="1" s="1"/>
  <c r="D10" i="1" a="1"/>
  <c r="D10" i="1" s="1"/>
  <c r="D8" i="1" a="1"/>
  <c r="H9" i="1" s="1"/>
  <c r="K30" i="1"/>
  <c r="K28" i="1"/>
  <c r="K26" i="1"/>
  <c r="K24" i="1"/>
  <c r="K22" i="1"/>
  <c r="K20" i="1"/>
  <c r="K18" i="1"/>
  <c r="K16" i="1"/>
  <c r="K14" i="1"/>
  <c r="K12" i="1"/>
  <c r="K11" i="1"/>
  <c r="K10" i="1"/>
  <c r="H13" i="1" l="1"/>
  <c r="N12" i="1" s="1"/>
  <c r="H11" i="1"/>
  <c r="N10" i="1" s="1"/>
  <c r="D8" i="1"/>
  <c r="N8" i="1"/>
  <c r="J28" i="1"/>
  <c r="L28" i="1" s="1"/>
  <c r="M28" i="1" s="1"/>
  <c r="I29" i="1" s="1"/>
  <c r="N29" i="1" l="1"/>
  <c r="J10" i="1"/>
  <c r="H29" i="1"/>
  <c r="N28" i="1" s="1"/>
  <c r="H41" i="1"/>
  <c r="G11" i="1"/>
  <c r="B31" i="1"/>
  <c r="B29" i="1"/>
  <c r="B27" i="1"/>
  <c r="B25" i="1"/>
  <c r="B23" i="1"/>
  <c r="B21" i="1"/>
  <c r="B19" i="1"/>
  <c r="B17" i="1"/>
  <c r="B15" i="1"/>
  <c r="B13" i="1"/>
  <c r="B11" i="1"/>
  <c r="B9" i="1"/>
  <c r="B16" i="1"/>
  <c r="G17" i="1"/>
  <c r="G9" i="1"/>
  <c r="B8" i="1"/>
  <c r="B30" i="1"/>
  <c r="B28" i="1"/>
  <c r="B26" i="1"/>
  <c r="B24" i="1"/>
  <c r="B22" i="1"/>
  <c r="B20" i="1"/>
  <c r="B18" i="1"/>
  <c r="G31" i="1"/>
  <c r="J24" i="1"/>
  <c r="L24" i="1" s="1"/>
  <c r="M24" i="1" s="1"/>
  <c r="I25" i="1" s="1"/>
  <c r="J18" i="1"/>
  <c r="L18" i="1" s="1"/>
  <c r="M18" i="1" s="1"/>
  <c r="I19" i="1" s="1"/>
  <c r="G21" i="1"/>
  <c r="G23" i="1"/>
  <c r="G25" i="1"/>
  <c r="G27" i="1"/>
  <c r="G29" i="1"/>
  <c r="G19" i="1"/>
  <c r="G13" i="1"/>
  <c r="B14" i="1"/>
  <c r="B12" i="1"/>
  <c r="B10" i="1"/>
  <c r="I50" i="1" l="1"/>
  <c r="M42" i="1"/>
  <c r="N19" i="1"/>
  <c r="N25" i="1"/>
  <c r="J30" i="1"/>
  <c r="L30" i="1" s="1"/>
  <c r="M30" i="1" s="1"/>
  <c r="I31" i="1" s="1"/>
  <c r="J26" i="1"/>
  <c r="L26" i="1" s="1"/>
  <c r="M26" i="1" s="1"/>
  <c r="I27" i="1" s="1"/>
  <c r="J22" i="1"/>
  <c r="L22" i="1" s="1"/>
  <c r="M22" i="1" s="1"/>
  <c r="I23" i="1" s="1"/>
  <c r="J16" i="1"/>
  <c r="L16" i="1" s="1"/>
  <c r="M16" i="1" s="1"/>
  <c r="I17" i="1" s="1"/>
  <c r="J14" i="1"/>
  <c r="L14" i="1" s="1"/>
  <c r="M14" i="1" s="1"/>
  <c r="J12" i="1"/>
  <c r="L12" i="1" s="1"/>
  <c r="M12" i="1" s="1"/>
  <c r="I13" i="1" s="1"/>
  <c r="J20" i="1"/>
  <c r="L20" i="1" s="1"/>
  <c r="M20" i="1" s="1"/>
  <c r="I21" i="1" s="1"/>
  <c r="J11" i="1"/>
  <c r="L11" i="1" s="1"/>
  <c r="M11" i="1" s="1"/>
  <c r="L10" i="1"/>
  <c r="M10" i="1" s="1"/>
  <c r="I9" i="1" s="1"/>
  <c r="N9" i="1" s="1"/>
  <c r="H27" i="1"/>
  <c r="N26" i="1" s="1"/>
  <c r="H25" i="1"/>
  <c r="N24" i="1" s="1"/>
  <c r="H23" i="1"/>
  <c r="N22" i="1" s="1"/>
  <c r="H21" i="1"/>
  <c r="N20" i="1" s="1"/>
  <c r="H19" i="1"/>
  <c r="N18" i="1" s="1"/>
  <c r="H17" i="1"/>
  <c r="N16" i="1" s="1"/>
  <c r="H15" i="1"/>
  <c r="N14" i="1" s="1"/>
  <c r="H31" i="1"/>
  <c r="N30" i="1" s="1"/>
  <c r="N42" i="1" l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I11" i="1"/>
  <c r="N11" i="1" s="1"/>
  <c r="I15" i="1"/>
  <c r="N15" i="1" s="1"/>
  <c r="N21" i="1"/>
  <c r="N13" i="1"/>
  <c r="N17" i="1"/>
  <c r="N27" i="1"/>
  <c r="N23" i="1"/>
  <c r="N31" i="1"/>
  <c r="N32" i="1" l="1"/>
  <c r="H32" i="1" s="1"/>
  <c r="B32" i="1" s="1"/>
  <c r="J34" i="1" l="1"/>
  <c r="H34" i="1" s="1"/>
  <c r="B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B7" authorId="0" shapeId="0" xr:uid="{B0C98DBC-007E-4A0B-9F54-52B12823FDB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To Hide Blank Lines,
Click on Filter Arrow/Button, 
Remove the Tick off the "Blank" and click, OK.</t>
        </r>
      </text>
    </comment>
    <comment ref="C8" authorId="0" shapeId="0" xr:uid="{1BBF3793-CC9B-4CFC-893B-1A76DF7B106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Enter the Fee # from the Fees-ALL sheet 
here.</t>
        </r>
      </text>
    </comment>
    <comment ref="I8" authorId="0" shapeId="0" xr:uid="{0A0AF24B-4FE8-4668-95CE-31B66A50D25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Enter Quanity Here
For Amount to Calulate.</t>
        </r>
      </text>
    </comment>
    <comment ref="I9" authorId="0" shapeId="0" xr:uid="{CFC68AA7-44B3-4255-9B72-5ABCC42F34F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If the unit price is Zero, then add the intended amount here.
Qty should not exceed 1 for Zero Cost.</t>
        </r>
      </text>
    </comment>
    <comment ref="C10" authorId="0" shapeId="0" xr:uid="{29795A3B-5635-4EE8-B968-2090AD0EDC8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Enter the Fee # from the Fees-ALL sheet 
here.</t>
        </r>
      </text>
    </comment>
    <comment ref="I10" authorId="0" shapeId="0" xr:uid="{3C43E4B1-4CFB-4F7F-9F92-4AA360EC461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Enter Quanity Here
For Amount to Calulate.</t>
        </r>
      </text>
    </comment>
    <comment ref="I11" authorId="0" shapeId="0" xr:uid="{7DED27FA-69CD-41AF-BD21-3CEF7B86CFD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If the unit price is Zero, then add the intended amount here.
Qty should not exceed 1 for Zero Cost.</t>
        </r>
      </text>
    </comment>
    <comment ref="H34" authorId="0" shapeId="0" xr:uid="{2A63171A-0AE4-4007-9833-89A2828872F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Difference should be Zero.</t>
        </r>
      </text>
    </comment>
    <comment ref="H37" authorId="0" shapeId="0" xr:uid="{246B8A6E-3EFD-40FC-9ECC-8E24AC88E77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Add Amount Here.</t>
        </r>
      </text>
    </comment>
    <comment ref="H38" authorId="0" shapeId="0" xr:uid="{3DC94766-F77E-4CA8-846A-05FE7C33905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Add Amount Here.</t>
        </r>
      </text>
    </comment>
    <comment ref="H39" authorId="0" shapeId="0" xr:uid="{ECCC40E8-20CF-4CB9-9810-5A8E4EAB1BA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Add Amount Here</t>
        </r>
      </text>
    </comment>
    <comment ref="H40" authorId="0" shapeId="0" xr:uid="{66FC81F6-005F-4C3F-BDC8-45D7C42FAF1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Add Amount Here</t>
        </r>
      </text>
    </comment>
    <comment ref="H41" authorId="0" shapeId="0" xr:uid="{DB13ABE5-17DB-4399-AE47-A8EFBDD5466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Total Of Payments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1" authorId="0" shapeId="0" xr:uid="{84A49F08-AE3A-4BF7-887F-D2923A28839C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To Remove any sort or filter
Look for the Filter Icon on any Filter Arrow/Button and click on it.
Select, Clear Filter From "  " (which one is applicable).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1" authorId="0" shapeId="0" xr:uid="{50C0E028-26FB-4C0A-A3B6-909323F5EFF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To Remove any sort or filter
Look for the Filter Icon on any Filter Arrow/Button and click on it.
Select, Clear Filter From "  " (which one is applicable).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<sst xmlns="http://schemas.openxmlformats.org/spreadsheetml/2006/main" count="5243" uniqueCount="1445">
  <si>
    <t>ANNUAL FEE</t>
  </si>
  <si>
    <t>INVESTMENT</t>
  </si>
  <si>
    <t>Item #</t>
  </si>
  <si>
    <t xml:space="preserve">                                                                                                                           REMITTANCE FORM                                                                                               RF02/08/2022</t>
  </si>
  <si>
    <t>BRITISH VIRGIN ISLANDS FINANCIAL SERVICES COMMISSION</t>
  </si>
  <si>
    <t>Item Class Code</t>
  </si>
  <si>
    <t>Item Description</t>
  </si>
  <si>
    <t>U Of M Price</t>
  </si>
  <si>
    <t>SANDBOX</t>
  </si>
  <si>
    <t>APPROVAL</t>
  </si>
  <si>
    <t>BANKING</t>
  </si>
  <si>
    <t>Class III Trust License - Annual Renewal</t>
  </si>
  <si>
    <t>Company Management License - Annual Renewal</t>
  </si>
  <si>
    <t>Restricted Class II Trust License  (0-10 Trusts) - Annual Renewal</t>
  </si>
  <si>
    <t>Restricted Class II Trust License  (11-25 Trusts) - Annual Renewal</t>
  </si>
  <si>
    <t>Restricted Class II Trust License  (26-50 Trusts) - Annual Renewal</t>
  </si>
  <si>
    <t>Restricted Class III Trust License - Annual Renewal</t>
  </si>
  <si>
    <t>Annual renewal-corporate entity to provide compliance function svcs for and on behalf of a licensee </t>
  </si>
  <si>
    <t>Company Management Application</t>
  </si>
  <si>
    <t>Senior Officer or Director Approval Application</t>
  </si>
  <si>
    <t>Senior Officer or Director Approval Application (Fin. &amp; Mon. Svc)</t>
  </si>
  <si>
    <t>Compliance Officer Application</t>
  </si>
  <si>
    <t>Application for approval of transfer, sale, disposition etc. of shares (Fin. &amp; Mon. Svc)</t>
  </si>
  <si>
    <t>General Banking Licence Application</t>
  </si>
  <si>
    <t>Class I or II Restricted Banking Licence Application</t>
  </si>
  <si>
    <t>Restricted Class II Trust Licence Application</t>
  </si>
  <si>
    <t>Senior Officer or Director Approval Application (CM)</t>
  </si>
  <si>
    <t>Application for extension of time for submission of financial statements and reports</t>
  </si>
  <si>
    <t>Application for extension of time for submission of financial statements and reports (CM)</t>
  </si>
  <si>
    <t>Application to vary the requirements specified in sections 160 and 161 of the Regulatory Code</t>
  </si>
  <si>
    <t>Application for change of licensee's name</t>
  </si>
  <si>
    <t>Application - corporate entity to provide compliance function svcs for and on behalf of a licensee</t>
  </si>
  <si>
    <t>Application - for the revocation or variation of a condition of a licence</t>
  </si>
  <si>
    <t>Application - to disapply a provision of the Regulatory Code to a licence</t>
  </si>
  <si>
    <t>Application -  to modify a provision of the Regulatory Code to a licensee</t>
  </si>
  <si>
    <t>Appl -  for a lic. to issue or allot any shares or cause,permit or acquiesce in any other reorg. (i)</t>
  </si>
  <si>
    <t>Appl - for a lic. to issue or allot any shares or cause,permit or acquiesce in any other reorg. (ii)</t>
  </si>
  <si>
    <t>Application to act as Registered Agent for Micro Business Companies</t>
  </si>
  <si>
    <t>Financing &amp; Money Services License Application - Class A</t>
  </si>
  <si>
    <t>Financing &amp; Money Services License Application - Class B</t>
  </si>
  <si>
    <t>Financing &amp; Money Services License Application - Class C</t>
  </si>
  <si>
    <t>Financing &amp; Money Services License Application - Class D</t>
  </si>
  <si>
    <t>Financing &amp; Money Services License Application - Class E</t>
  </si>
  <si>
    <t>Financing &amp; Money Services License Application - Class F</t>
  </si>
  <si>
    <t>Approval for change of location of the licensee's principal office (Fin. &amp; Mon. Svc)</t>
  </si>
  <si>
    <t>Approv. to open, maintain or carry on business thru branch, rep or contact office (Fin. &amp; Mon. Svc)</t>
  </si>
  <si>
    <t>Approv. to change the corp name or name under which a BVI lic carries on business (Fin. &amp; Mon. Svc)</t>
  </si>
  <si>
    <t>Approv. to chg the name under which a lic foreign company carries on bus. in the VI (Fin.&amp; Mon. Svc)</t>
  </si>
  <si>
    <t>Approval for the appointment of an auditor (Fin. &amp; Mon. Svc)</t>
  </si>
  <si>
    <t>Senior Officer or Director Approval (Fin. &amp; Mon. Svc)</t>
  </si>
  <si>
    <t>Appr. of any change in the trusts in connection with which the lic. may undertake trust business</t>
  </si>
  <si>
    <t>Appr.for a lic. to cause,permit or acquiesce in a sale,trf,chg or other disp.of significant interest</t>
  </si>
  <si>
    <t>Appr.for a lic. to issue or allot any shares or cause,permit or acquiesce in any other reorg. (i)</t>
  </si>
  <si>
    <t>Appr.for a lic. to issue or allot any shares or cause,permit or acquiesce in any other reorg. (ii)</t>
  </si>
  <si>
    <t>Approval for the change of appointment of an auditor</t>
  </si>
  <si>
    <t>Approval for a change of licensee’s name</t>
  </si>
  <si>
    <t>Appr.for a lic. to cause,permit or acquiesce in a sale,trf,chg or other disp.of significant int (CM)</t>
  </si>
  <si>
    <t>Appr.for a lic. to issue or allot any shares or cause,permit or acquiesce in any other reorg.(i)(CM)</t>
  </si>
  <si>
    <t>Appr.for a lic. to issue or allot any shares or cause,permit or acquiesce in any other reorg.(ii)(CM</t>
  </si>
  <si>
    <t>Approval for a change of licensee’s name (CM)</t>
  </si>
  <si>
    <t>Senior Officer or Director Approval (CM)</t>
  </si>
  <si>
    <t>Approval for the change of appointment of an auditor (CM)</t>
  </si>
  <si>
    <t>Senior Officer or Director Approval</t>
  </si>
  <si>
    <t>Approval of variation of the requirements specified in sections 160 and 161 of the Regulatory Code</t>
  </si>
  <si>
    <t>Approval - corporate entity to provide compliance function svcs for and on behalf of a licensee</t>
  </si>
  <si>
    <t>Approval to act as Registered Agent for Micro Business Companies</t>
  </si>
  <si>
    <t>EXEMPTION</t>
  </si>
  <si>
    <t>Exempt from requirement to obtain a lic. under a regulatory legislation (except where stat. exempt)</t>
  </si>
  <si>
    <t>Exemption from requirements under the FSC Act, 2001 or a financial services legislation</t>
  </si>
  <si>
    <t>Exemption of a licensee from the requirements of section 14</t>
  </si>
  <si>
    <t>Exemption of a licensee from the requirements of section 19(2)</t>
  </si>
  <si>
    <t>Exemption of a licensee from the requirements of section 13 (CM)</t>
  </si>
  <si>
    <t>Exemption of a licensee from the requirements of section 16A(2) (CM)</t>
  </si>
  <si>
    <t>Exemption from Appointing a Compliance Officer Fee</t>
  </si>
  <si>
    <t>INITIAL LF</t>
  </si>
  <si>
    <t>OTHER FEES</t>
  </si>
  <si>
    <t>Certified Copy of a License</t>
  </si>
  <si>
    <t>Certified copy of an extract from a public document (per page)</t>
  </si>
  <si>
    <t>Other Fees</t>
  </si>
  <si>
    <t>Returned cheque fee</t>
  </si>
  <si>
    <t>Request for Expediting Process</t>
  </si>
  <si>
    <t>Money transmission service transaction levy</t>
  </si>
  <si>
    <t>PENALTY</t>
  </si>
  <si>
    <t>Administrative Penalty</t>
  </si>
  <si>
    <t>Failure to file a prudential or statistical return as required; penalty for the first thirty days</t>
  </si>
  <si>
    <t>For each additional month prudential or statistical return remains outstanding</t>
  </si>
  <si>
    <t>REGDEPOSIT</t>
  </si>
  <si>
    <t>Regulatory Deposit General Banking License</t>
  </si>
  <si>
    <t>Regulatory Deposit-Class I or III trust license w/RA status; less than or equal to 10k BVI BCs</t>
  </si>
  <si>
    <t>Reg. Deposit-Class I or III trust license w/RA status; more than 10k but no more than 30k BVI BCs</t>
  </si>
  <si>
    <t>Reg. Deposit-Class I or III trust license w/RA status; more than 30k but no more than 60k BVI BCs</t>
  </si>
  <si>
    <t>Regulatory Deposit - Class II trust license</t>
  </si>
  <si>
    <t>Regulatory Deposit - Finance and/or Money Services license</t>
  </si>
  <si>
    <t>Regulatory Deposit - Add'l deposit due to nature and scale of the business</t>
  </si>
  <si>
    <t>INSURANCE</t>
  </si>
  <si>
    <t>Certified copy of any other public document (per page)</t>
  </si>
  <si>
    <t>Failure to ensure that info contained in a prudential/statistical return is accurate and complete</t>
  </si>
  <si>
    <t>Failure to notify the Commission of knowledge of inaccurate/misleading info in a filed return</t>
  </si>
  <si>
    <t>Failure to provide accurate info within the time prescribed to correct info in a filed return</t>
  </si>
  <si>
    <t>INSOLVENCY</t>
  </si>
  <si>
    <t>Item Generic 
Description</t>
  </si>
  <si>
    <t>U Of M Price/
Extended Cost</t>
  </si>
  <si>
    <t>Select Payment Type</t>
  </si>
  <si>
    <t>CASH</t>
  </si>
  <si>
    <t xml:space="preserve">                                                                                                                                                       REMITTANCE FORM                                                                     </t>
  </si>
  <si>
    <t>REMITTANCE FORM</t>
  </si>
  <si>
    <t>Amount Paying</t>
  </si>
  <si>
    <t>Transaction Payment</t>
  </si>
  <si>
    <t>Legislation</t>
  </si>
  <si>
    <t>Category</t>
  </si>
  <si>
    <t>Name of Agent/ AGENT No &amp; Remitter :</t>
  </si>
  <si>
    <t>Date :</t>
  </si>
  <si>
    <t>ABBREVATION</t>
  </si>
  <si>
    <t>Division</t>
  </si>
  <si>
    <t>BTCA</t>
  </si>
  <si>
    <t xml:space="preserve">Banks and Trust Companies Act </t>
  </si>
  <si>
    <t>CMA</t>
  </si>
  <si>
    <t>Company Management Act</t>
  </si>
  <si>
    <t>FS(AP)R</t>
  </si>
  <si>
    <t>Financial Services (Administrative Penalties) Regulations</t>
  </si>
  <si>
    <t>FS(ME)R</t>
  </si>
  <si>
    <t>Financial Services (Miscellaneous Exemptions) Regulations</t>
  </si>
  <si>
    <t>FS(PS)O</t>
  </si>
  <si>
    <t>Financial Services (Prudential and Statistical Returns) Order</t>
  </si>
  <si>
    <t>FS(RS)R</t>
  </si>
  <si>
    <t>Financial Services (Regulatory Sandbox) Regulations</t>
  </si>
  <si>
    <t>FSCA</t>
  </si>
  <si>
    <t>Financial Services Commission Act</t>
  </si>
  <si>
    <t>FMSA</t>
  </si>
  <si>
    <t>Financing and Money Services Act</t>
  </si>
  <si>
    <t>IPR</t>
  </si>
  <si>
    <t>Insolvency Practitioners Regulations</t>
  </si>
  <si>
    <t>IA</t>
  </si>
  <si>
    <t>Insurance Act</t>
  </si>
  <si>
    <t>IR</t>
  </si>
  <si>
    <t>Insurance Regulations</t>
  </si>
  <si>
    <t>IB(AM)R</t>
  </si>
  <si>
    <t>Investment Business (Approved Managers) Regulations</t>
  </si>
  <si>
    <t>MF(FF)R</t>
  </si>
  <si>
    <t>Mutual Funds (Foreign Funds) Regulations</t>
  </si>
  <si>
    <t>MFR</t>
  </si>
  <si>
    <t>Mutual Funds Regulations</t>
  </si>
  <si>
    <t>PIFR</t>
  </si>
  <si>
    <t>Private Investment Funds Regulations</t>
  </si>
  <si>
    <t>RC</t>
  </si>
  <si>
    <t>Regulatory Code</t>
  </si>
  <si>
    <t>SIB(IAF)R</t>
  </si>
  <si>
    <t>Securities and Investment Business (Incubator and Approved Funds) Regulations</t>
  </si>
  <si>
    <t>SIBA</t>
  </si>
  <si>
    <t>Securities and Investment Business Act</t>
  </si>
  <si>
    <t>SPC(I)R</t>
  </si>
  <si>
    <t>Segregated Portfolio Companies (Insurance) Regulations</t>
  </si>
  <si>
    <t>SPC(MF)R</t>
  </si>
  <si>
    <t>Segregated Portfolio Companies (Mutual Funds) Regulations</t>
  </si>
  <si>
    <t>VASPA</t>
  </si>
  <si>
    <t>Virtual Assets Service Providers Act, 2022</t>
  </si>
  <si>
    <t>VASPs</t>
  </si>
  <si>
    <t>BTCA/10(1)(a)</t>
  </si>
  <si>
    <t>General Banking License- Annual Renewal</t>
  </si>
  <si>
    <t>BTCA/10(1)(b)</t>
  </si>
  <si>
    <t>Class I Restricted Banking License - Annual Renewal</t>
  </si>
  <si>
    <t>BTCA/10(1)(c)</t>
  </si>
  <si>
    <t>Class II Restricted Banking License - Annual Renewal</t>
  </si>
  <si>
    <t>Funds Transfer-From # To #:</t>
  </si>
  <si>
    <t>#1</t>
  </si>
  <si>
    <t>#2</t>
  </si>
  <si>
    <t>#3</t>
  </si>
  <si>
    <t>Item Description
Company Name and/or BC# or Licence No.</t>
  </si>
  <si>
    <t>Item 
#</t>
  </si>
  <si>
    <t>Line
#</t>
  </si>
  <si>
    <t>Deposit on Account/TOP UP:</t>
  </si>
  <si>
    <t>Type # Here</t>
  </si>
  <si>
    <t>#4</t>
  </si>
  <si>
    <t>BTCA/10(1)(d)</t>
  </si>
  <si>
    <t>Class I Trust License - Annual Renewal</t>
  </si>
  <si>
    <t>BTCA/10(1)(e)</t>
  </si>
  <si>
    <t>Class II Trust License - Annual Renewal</t>
  </si>
  <si>
    <t>BTAC/10(1)(f)</t>
  </si>
  <si>
    <t>CMA/4A</t>
  </si>
  <si>
    <t>BTCA/10(1A)(a)</t>
  </si>
  <si>
    <t>BTCA/10(1A)(b)</t>
  </si>
  <si>
    <t>FSCA/34A(2)</t>
  </si>
  <si>
    <t>BTCA/10(1)(g)</t>
  </si>
  <si>
    <t>Class IV Trust Licence - Annual Renewal</t>
  </si>
  <si>
    <t>BTCA/10(1)(h)</t>
  </si>
  <si>
    <t>Class V Licence - Annual Renewal</t>
  </si>
  <si>
    <t>Company Management Licence-(R.O. Services for less than 500 companies)-Annual Renewal (fee per comp)</t>
  </si>
  <si>
    <t>Company Management Licence - (R.O. Services for 500 or more companies) - Annual Renewal</t>
  </si>
  <si>
    <t>FMSA/8(1)</t>
  </si>
  <si>
    <t>Financing &amp; Money Services Licence Annual Renewal - Class A</t>
  </si>
  <si>
    <t>Financing &amp; Money Services Licence Class A- Annual Fee for each subsidiary, branch, rep. office</t>
  </si>
  <si>
    <t>Financing &amp; Money Services Licence Annual Renewal - Class B</t>
  </si>
  <si>
    <t>Financing &amp; Money Services Licence Annual Renewal - Class C</t>
  </si>
  <si>
    <t>Financing &amp; Money Services Licence Annual Renewal - Class D</t>
  </si>
  <si>
    <t>Financing &amp; Money Services Licence Annual Renewal - Class E</t>
  </si>
  <si>
    <t>Financing &amp; Money Services Licence Annual Renewal - Class F</t>
  </si>
  <si>
    <t>CMA/4(1)</t>
  </si>
  <si>
    <t>BTCA/19(2)</t>
  </si>
  <si>
    <t>FMSA/13(1)</t>
  </si>
  <si>
    <t>FSCA/34(3)</t>
  </si>
  <si>
    <t>FMSA/14(4)(b)</t>
  </si>
  <si>
    <t>FMSA/25(1)</t>
  </si>
  <si>
    <t>Application for an extention of time to submit fin.statemt. prescribed info &amp; docs (Fin. &amp; Mon. Svc)</t>
  </si>
  <si>
    <t>BTCA/4(1)</t>
  </si>
  <si>
    <t>Class I, II , Trust Licence Application</t>
  </si>
  <si>
    <t>Restricted Class III Licence Application</t>
  </si>
  <si>
    <t>CMA/16A(2)</t>
  </si>
  <si>
    <t>BTCA/9(3)(a)</t>
  </si>
  <si>
    <t>Application for change of principal office (incl.change of office of companies under management)BTCA</t>
  </si>
  <si>
    <t>BTCA/9(3)(b)</t>
  </si>
  <si>
    <t>Application for change of authorized agent  (BTCA)</t>
  </si>
  <si>
    <t>BTCA/17E(1)</t>
  </si>
  <si>
    <t>CMA/17E(1)</t>
  </si>
  <si>
    <t>RC/162(1)</t>
  </si>
  <si>
    <t>BTCA/18(1)</t>
  </si>
  <si>
    <t>CMA/13(4)(b)</t>
  </si>
  <si>
    <t>Appl - for a lic. to cause,permit or acquiesce in a sale,trf,mrg, chg or other disp.of sig. inter(CM</t>
  </si>
  <si>
    <t>FSCA/40B(5)</t>
  </si>
  <si>
    <t>Appl to operate a subsidiary, branch, agency or rep. office inside or outside of Virgin Is.</t>
  </si>
  <si>
    <t>FSCA/40C(2)(a)</t>
  </si>
  <si>
    <t>FSCA/40C(2)(b)</t>
  </si>
  <si>
    <t>BTCA/14(4)(c)i)</t>
  </si>
  <si>
    <t>BTCA/14(4(c(ii)</t>
  </si>
  <si>
    <t>BTCA/14(4)(b)</t>
  </si>
  <si>
    <t>Appl - for a lic. to cause,permit or acquiesce in a sale,trf,mrg, chg or other disp.of sig.interest</t>
  </si>
  <si>
    <t>BTCA/Misc.</t>
  </si>
  <si>
    <t>FMSA/9(1)</t>
  </si>
  <si>
    <t>Class IV Trust Licence Application</t>
  </si>
  <si>
    <t>Class V Trust Licence Application</t>
  </si>
  <si>
    <t>CMA/9A(3)(a)</t>
  </si>
  <si>
    <t>Application change of principal office (includes change of office of companies under management)(CM)</t>
  </si>
  <si>
    <t>CMA/9A(3)(b)</t>
  </si>
  <si>
    <t>Application for change of authorised agent (CM)</t>
  </si>
  <si>
    <t>CMA/16(1)</t>
  </si>
  <si>
    <t>Application for change of licensee's name (CM)</t>
  </si>
  <si>
    <t>CMA/Miscellaneo</t>
  </si>
  <si>
    <t>Application to act as Registered Agent for Micro Business Companies (CM)</t>
  </si>
  <si>
    <t>FMSA/14(4)c)(i)</t>
  </si>
  <si>
    <t>Appl-lic. to issue or allot any shares or cause,permit or acquiesce in any other reorg.(i(Fin&amp;Mon.S)</t>
  </si>
  <si>
    <t>FMSA/14(4)(c)ii</t>
  </si>
  <si>
    <t>Appl-for a lic. to issue or allot any shares or cause,permit or acquiesce in any other reorg.(ii)FMS</t>
  </si>
  <si>
    <t>FMSA/16(1)</t>
  </si>
  <si>
    <t>Application to open, maintain or carry on business thru branch, rep or contact office (Fin.&amp;Mon.Svc)</t>
  </si>
  <si>
    <t>FMSA/37(1)(a)</t>
  </si>
  <si>
    <t>Appl. to change the corp name or name under which a BVI lic carries on business (Fin. &amp; Mon. Svc)</t>
  </si>
  <si>
    <t>FMSA/37(1)(b)</t>
  </si>
  <si>
    <t>Appl. to chg the name under which a lic foreign company carries on bus. in the VI (Fin.&amp; Mon. Svc)</t>
  </si>
  <si>
    <t>RC/82(1)</t>
  </si>
  <si>
    <t>Appl for bank to include other capital items in tier 1 capital calculation</t>
  </si>
  <si>
    <t>RC/89(1)</t>
  </si>
  <si>
    <t>Appl for bank to include other capital items in tier 2 capital calculation</t>
  </si>
  <si>
    <t>RC/96(2)</t>
  </si>
  <si>
    <t>Appl for bank to incur an aggregate or large exposure that exceeds capital base</t>
  </si>
  <si>
    <t>FMS/14(4)(a)</t>
  </si>
  <si>
    <t>Appl - for a person to acquire a significant interest in a licensee FMS</t>
  </si>
  <si>
    <t>FMSA/27(2)</t>
  </si>
  <si>
    <t>Application for approval as an auditor (Fin. &amp; Mon. Svc)</t>
  </si>
  <si>
    <t>Application- operate a subsidiary, branch, agency or rep. office inside or outside Virgin Islan (CM)</t>
  </si>
  <si>
    <t>BTCA/14(4)(a)</t>
  </si>
  <si>
    <t>Appl for a person to acquire significant interest in a licensee BTCA</t>
  </si>
  <si>
    <t>CMA/13(4)(a)</t>
  </si>
  <si>
    <t>Appl - for a person to acquire a significant interest in a licensee CMA</t>
  </si>
  <si>
    <t>FMSA/15(2)</t>
  </si>
  <si>
    <t>Application to change of location of the licensee's principal office (Fin. &amp; Mon. Svc)</t>
  </si>
  <si>
    <t>Class III Licence Application</t>
  </si>
  <si>
    <t>CMA/13(4)(c)(i)</t>
  </si>
  <si>
    <t>Appl -for a lic. to issue or allot any shares or cause,permit or acquiesce in any other reorg. (i)CM</t>
  </si>
  <si>
    <t>CMA/13(4)(c)ii)</t>
  </si>
  <si>
    <t>Appl -for a lic. to issue or allot any shares or cause,permit or acquiesce in any other reorg.(ii)CM</t>
  </si>
  <si>
    <t>BTCA/10(5)</t>
  </si>
  <si>
    <t>BTCA/14(3)(a)</t>
  </si>
  <si>
    <t>BTCA/14(3)(b)(i</t>
  </si>
  <si>
    <t>BTCA/14(3)(b)ii</t>
  </si>
  <si>
    <t>BTCA/17G(6)</t>
  </si>
  <si>
    <t>Approval to operate a subsidiary, branch, agency or rep. office inside or outside the Virgin Islands</t>
  </si>
  <si>
    <t>CMA/13(3)(a)</t>
  </si>
  <si>
    <t>CMA/13(3)(b)(i)</t>
  </si>
  <si>
    <t>CMA/13(3)(b)(ii</t>
  </si>
  <si>
    <t>Approval to operate a subsidiary, branch, agency or representative office in or out VI (CM)</t>
  </si>
  <si>
    <t>CMA/17G(6)</t>
  </si>
  <si>
    <t>BTCA/23A</t>
  </si>
  <si>
    <t>Appr. To sell, transfer, or dispose of operations of a licensee</t>
  </si>
  <si>
    <t>BTCA/11(1)(c)</t>
  </si>
  <si>
    <t>Appr. to carry on other business than Class I or Class II Restricted banking licence business</t>
  </si>
  <si>
    <t>Approval change of principal office (includes change of office of companies under management)CM)</t>
  </si>
  <si>
    <t>Approval for change of authorised agent (CM)</t>
  </si>
  <si>
    <t>Approval to act as Registered Agent for Micro Business Companies (CM)</t>
  </si>
  <si>
    <t>Approval of Compliance Officer</t>
  </si>
  <si>
    <t>Approval to disapply a provision of the Regulatory Code to a licence</t>
  </si>
  <si>
    <t>Approval to modify a provision of the Regulatory Code to a licensee</t>
  </si>
  <si>
    <t>FMSA/14(3)(a)</t>
  </si>
  <si>
    <t>Appr.for a lic. to cause,permit or acquiesce in a sale,trf,chg or other disp.of significant int(FMS)</t>
  </si>
  <si>
    <t>FMSA/14(3)(b)i)</t>
  </si>
  <si>
    <t>Appr.for a lic.to issue or allot any shares or cause,permit or acquiesce in any other reorg.(i)(FMS)</t>
  </si>
  <si>
    <t>RC/82(2)</t>
  </si>
  <si>
    <t>Appr.for bank to include other capital items in tier 1 calculation</t>
  </si>
  <si>
    <t>RC/89(2)</t>
  </si>
  <si>
    <t>Appr.for bank to include other capital items in tier 2 calculation</t>
  </si>
  <si>
    <t>RC/96(1)</t>
  </si>
  <si>
    <t>Appr. for bank to incur an aggregate or large exposure that exceeds capital base</t>
  </si>
  <si>
    <t>RC/122(1(b-(e)</t>
  </si>
  <si>
    <t>Appr. for bank to carry out restricted investments or acquisitions outlined in section 122(1)(b)(e)</t>
  </si>
  <si>
    <t>Approval for change of principal office (incl.change of office of companies under management)BTCA</t>
  </si>
  <si>
    <t>Approval for change of authorized agent (BTCA)</t>
  </si>
  <si>
    <t>BTCA/14(2)</t>
  </si>
  <si>
    <t>Appr.of person to acquire significant interest in a licensee BTCA</t>
  </si>
  <si>
    <t>CMA/13(2)</t>
  </si>
  <si>
    <t>Appr. for a person to acquire significant interest in a licensee CMA</t>
  </si>
  <si>
    <t>FMSA/14(2)</t>
  </si>
  <si>
    <t>Appr. for a person to acquire significant interest in a licensee FMSA</t>
  </si>
  <si>
    <t>FMSA/14(3(b(ii)</t>
  </si>
  <si>
    <t>Appr.for a lic. to issue or allot any shares or cause,permit or acquiesce in any other reorg.(ii)FMS</t>
  </si>
  <si>
    <t>FSCA/40C(1)(a)</t>
  </si>
  <si>
    <t>FSCA/40C(1)(b)</t>
  </si>
  <si>
    <t>BTCA/14A</t>
  </si>
  <si>
    <t>BTCA/19(3)</t>
  </si>
  <si>
    <t>CMA/13A</t>
  </si>
  <si>
    <t>CMA/16A(3)</t>
  </si>
  <si>
    <t>FS(ME)R/2(4Sch1</t>
  </si>
  <si>
    <t>Initial licence fee for general banking licence</t>
  </si>
  <si>
    <t>Initial licence fee for Restricted Banking Class I licence</t>
  </si>
  <si>
    <t>Initial licence fee for Restricted Banking Class II licence</t>
  </si>
  <si>
    <t>Initial licence fee for a Class I Trust licence</t>
  </si>
  <si>
    <t>Initial licence fee for a Class II Trust licence</t>
  </si>
  <si>
    <t>BTCA/10(1)(f)</t>
  </si>
  <si>
    <t>Initial licence fee for Class III licence</t>
  </si>
  <si>
    <t>Initial licence fee for Class IV trust licence</t>
  </si>
  <si>
    <t>Initial licence fee for Class V licence</t>
  </si>
  <si>
    <t>Initial licence fee Restricted Class II trust licence (0 - 10 Trusts)</t>
  </si>
  <si>
    <t>Initial licence fee Restricted Class II trust licence (11 - 25 Trusts)</t>
  </si>
  <si>
    <t>Initial licence fee Restricted Class II trust licence (26 - 50 Trusts)</t>
  </si>
  <si>
    <t>Initial licence fee Restricted Class III licence</t>
  </si>
  <si>
    <t>Licence to carry out Company Management Services</t>
  </si>
  <si>
    <t>Licence fee to carry out Financing and Money Services - Class A</t>
  </si>
  <si>
    <t>Licence fee to carry out Financing &amp; Money Services - Class B</t>
  </si>
  <si>
    <t>Licence fee to carry out Financing &amp; Money Services - Class C</t>
  </si>
  <si>
    <t>Licence fee to carry out Financing &amp; Money Services - Class D</t>
  </si>
  <si>
    <t>Licence fee to carry out Financing &amp; Money Services - Class E</t>
  </si>
  <si>
    <t>Licence fee to carry out Financing and Money Services - Class F</t>
  </si>
  <si>
    <t>FMSA/43(1)</t>
  </si>
  <si>
    <t>NO LEGISLATION</t>
  </si>
  <si>
    <t>FMSA/45A(1)</t>
  </si>
  <si>
    <t>BTCA/10A(1)</t>
  </si>
  <si>
    <t>Reclassification of a licence</t>
  </si>
  <si>
    <t>Part or whole of a register (per page)</t>
  </si>
  <si>
    <t>FSCA/18(2)</t>
  </si>
  <si>
    <t>Administrative work for fee not specifically provided</t>
  </si>
  <si>
    <t>Exp. proc. for appl. or other matter connected to fin.ser. bus.  or related matter</t>
  </si>
  <si>
    <t>Proc. of any matter that involves complex or extraordinary bus.</t>
  </si>
  <si>
    <t>FS(AP)R/Sch1&amp;2</t>
  </si>
  <si>
    <t>FS(PS)O/4(1)</t>
  </si>
  <si>
    <t>FSPSRO/4(1)</t>
  </si>
  <si>
    <t>Failure to file a prudential or statistical return as required; penalty for the first thirty daysEXT</t>
  </si>
  <si>
    <t>For each additional month prudential or statistical return remains outstanding after period of exten</t>
  </si>
  <si>
    <t>FS(PS)O/4(2)</t>
  </si>
  <si>
    <t>FS(PS)O/7(1)</t>
  </si>
  <si>
    <t>FS(PS)O/7(2)</t>
  </si>
  <si>
    <t>RC/92(2)</t>
  </si>
  <si>
    <t>RC/156(2)(a)(i)</t>
  </si>
  <si>
    <t>RC/156(2)(a)(ii</t>
  </si>
  <si>
    <t>RC/156(2)(a)iii</t>
  </si>
  <si>
    <t>RC/156(2)(a)(iv</t>
  </si>
  <si>
    <t>Reg. Deposit-Class I or III trust license w/RA status; more than 60k</t>
  </si>
  <si>
    <t>RC/156(2)(b)</t>
  </si>
  <si>
    <t>RC/171(2)</t>
  </si>
  <si>
    <t>RC/156(3)(c)</t>
  </si>
  <si>
    <t>Regulatory Deposit (Restricted Class I and Restricted Class II)</t>
  </si>
  <si>
    <t>RC/156(4)</t>
  </si>
  <si>
    <t>Regulatory Deposity -Class I,II,III trust licence</t>
  </si>
  <si>
    <t>Difference</t>
  </si>
  <si>
    <t>SIBA/55(2)</t>
  </si>
  <si>
    <t>Private/Professional Funds - Annual Recognition Fee</t>
  </si>
  <si>
    <t>SIBA/45(2)</t>
  </si>
  <si>
    <t>Public Fund - Annual Registration Fee</t>
  </si>
  <si>
    <t>SPC(MF)R/4(1)</t>
  </si>
  <si>
    <t>Segregated Portfolio Company - Company Annual Regulation Fee</t>
  </si>
  <si>
    <t>Segregated Portfolio Company - Portfolio Annual Regulation Fee ($100 each)</t>
  </si>
  <si>
    <t>SIBA/5</t>
  </si>
  <si>
    <t>Investment Advice (excluding mutual funds) licence fee renewal</t>
  </si>
  <si>
    <t>Investment Advice (mutual funds) licence fee renewal</t>
  </si>
  <si>
    <t>Dealing in Investments as an Agent licence fee renewal</t>
  </si>
  <si>
    <t>Dealing in Investments as a Principal licence fee renewal</t>
  </si>
  <si>
    <t>Arranging Deals in Investments licence fee renewal</t>
  </si>
  <si>
    <t>Managing Segregated Portfolios (excluding mutual funds) licence fee renewal</t>
  </si>
  <si>
    <t>Managing Mutual Funds licence fee renewal</t>
  </si>
  <si>
    <t>Managing Pension Schemes licence fee renewal</t>
  </si>
  <si>
    <t>Managing Insurance Products licence fee renewal</t>
  </si>
  <si>
    <t>Managing Other Types of Investment licence fee renewal</t>
  </si>
  <si>
    <t>Custody of Investments (excluding mutual funds) licence fee renewal</t>
  </si>
  <si>
    <t>Custody of Investments (mutual funds) licence fee renewal</t>
  </si>
  <si>
    <t>Administration of Investments (excluding mutual funds) licence fee renewal</t>
  </si>
  <si>
    <t>Administration of Investments (mutual funds) licence fee renewal</t>
  </si>
  <si>
    <t>SIBA/64(2)</t>
  </si>
  <si>
    <t>Certification to act as an authorized representative annual renewal</t>
  </si>
  <si>
    <t>SIB(IAF)R/7(2)</t>
  </si>
  <si>
    <t>Incubator fund annual renewal</t>
  </si>
  <si>
    <t>Approved fund annual renewal</t>
  </si>
  <si>
    <t>VASPA/7(1)</t>
  </si>
  <si>
    <t>VASP - Annual registration fee</t>
  </si>
  <si>
    <t>VASP Providing Custody - Annual Registration Fee</t>
  </si>
  <si>
    <t>VASP Operating Virtual Assets Exchange - Annual Registration Fee</t>
  </si>
  <si>
    <t>VASPA/12(2),(3)</t>
  </si>
  <si>
    <t>VASP Authorised representative - Annual renewal fee</t>
  </si>
  <si>
    <t>Operating an Investment Exchange fee renewal</t>
  </si>
  <si>
    <t>Segregated Portfolio Company - Maximum Annual Fee</t>
  </si>
  <si>
    <t>SIBA/57(2)</t>
  </si>
  <si>
    <t>Annual renewal fee for recognition of a foreign fund</t>
  </si>
  <si>
    <t>IB(AM)R/6(2)</t>
  </si>
  <si>
    <t>Annual renewal of Approved Investment Manager</t>
  </si>
  <si>
    <t>SIBA/63F(2)</t>
  </si>
  <si>
    <t>Annual renewal for recognition as a private investment fund</t>
  </si>
  <si>
    <t>SIBA/45(1)</t>
  </si>
  <si>
    <t>Public Fund - Application Fee</t>
  </si>
  <si>
    <t>SPC(MF)R/3(1)</t>
  </si>
  <si>
    <t>Segregated Portfolio Company - Company Application Fee</t>
  </si>
  <si>
    <t>Segregated Portfolio Company - Portfolio Application Fee ($250 each)</t>
  </si>
  <si>
    <t>SPC(MF)R/7(3)</t>
  </si>
  <si>
    <t>Segregated Portfolio Company - Application for APPROVAL to create a portfolio</t>
  </si>
  <si>
    <t>SPC(MF)R/8(1)</t>
  </si>
  <si>
    <t>SPC - Application for NOTIFICATION of Creation of a Segregated Portfolio</t>
  </si>
  <si>
    <t>SIBA/6(1)</t>
  </si>
  <si>
    <t>Dealing in Investments as an Agent Application</t>
  </si>
  <si>
    <t>Dealing in Investments as a Principal Application</t>
  </si>
  <si>
    <t>Arranging Deals in Investments Application</t>
  </si>
  <si>
    <t>Managing Segregated Portfolios (excluding mutual funds) Application</t>
  </si>
  <si>
    <t>Managing Mutual Funds Application</t>
  </si>
  <si>
    <t>Managing Pension Schemes Application</t>
  </si>
  <si>
    <t>Managing Insurance Products Application</t>
  </si>
  <si>
    <t>Managing Other Types of Investment Application</t>
  </si>
  <si>
    <t>Investment Advice (excluding mutual funds) Application</t>
  </si>
  <si>
    <t>Investment Advice (mutual funds) Application</t>
  </si>
  <si>
    <t>Custody of Investments (excluding mutual funds) Application</t>
  </si>
  <si>
    <t>Custody of Investments (mutual funds) Application</t>
  </si>
  <si>
    <t>Administration of Investments (excluding mutual funds) Application</t>
  </si>
  <si>
    <t>Administration of Investments (mutual funds) Application</t>
  </si>
  <si>
    <t>SIBA/10(1)</t>
  </si>
  <si>
    <t>SIBA/54(1)</t>
  </si>
  <si>
    <t>Director of a Public Fund Approval Application</t>
  </si>
  <si>
    <t>SIBA/64(1)</t>
  </si>
  <si>
    <t>Certification to act as an authorized representative application</t>
  </si>
  <si>
    <t>SIBA/28(1)</t>
  </si>
  <si>
    <t>Application for the registration of a prospectus (public issue)</t>
  </si>
  <si>
    <t>SIBA/29(1)</t>
  </si>
  <si>
    <t>Application for the registration of a supplementary prospectus</t>
  </si>
  <si>
    <t>SIBA/49(1)</t>
  </si>
  <si>
    <t>Application for the registration of a prospectus (public fund)</t>
  </si>
  <si>
    <t>SIBA/51(1)</t>
  </si>
  <si>
    <t>Application for the registration of an amended prospectus (public fund)</t>
  </si>
  <si>
    <t>SIBA/57(1)</t>
  </si>
  <si>
    <t>Application for recognition of a foreign fund</t>
  </si>
  <si>
    <t>SIBA/75</t>
  </si>
  <si>
    <t>Application for approval of an auditor</t>
  </si>
  <si>
    <t>SIBA/73(1)</t>
  </si>
  <si>
    <t>SIBA/55(1)</t>
  </si>
  <si>
    <t>Application for the recognition of a mutual fund as a private or professional fund</t>
  </si>
  <si>
    <t>SIBA/11(4)</t>
  </si>
  <si>
    <t>Appl.for a lic. to issue or allot any shares or cause,permit or acquiesce in any other reorg. (iii)</t>
  </si>
  <si>
    <t>Appl.for a lic. to issue or allot any shares or cause,permit or acquiesce in any other reorg. (iv)</t>
  </si>
  <si>
    <t>SIB(IAF)R/7(1)</t>
  </si>
  <si>
    <t>Approved fund application for approval</t>
  </si>
  <si>
    <t>Application for approval of the appointment by a licensee of a compliance officer</t>
  </si>
  <si>
    <t>Application to disapply a provision of the Regulatory Code to a licensee</t>
  </si>
  <si>
    <t>Application to modify the application of a provision of the Regulatory Code to a licensee</t>
  </si>
  <si>
    <t>SIBA/14(2)</t>
  </si>
  <si>
    <t>Application to change the corporate name or name under which a licensee carries on business</t>
  </si>
  <si>
    <t>MFR/10(2)</t>
  </si>
  <si>
    <t>Application by a private or professional fund to be exempted from appointing an auditor</t>
  </si>
  <si>
    <t>MFR/16(2)</t>
  </si>
  <si>
    <t>Application by a public fund to be exempted from appointing a custodian</t>
  </si>
  <si>
    <t>FS(ME)R/S4Pa1(1</t>
  </si>
  <si>
    <t>Application for exemption from the requirement to obtain a separate licence under SIBA, 2010</t>
  </si>
  <si>
    <t>RC/11(2A)</t>
  </si>
  <si>
    <t>Appl. by an applicant for investment business licence to be exempted from submitting a business plan</t>
  </si>
  <si>
    <t>IB(AM)R/6(1)</t>
  </si>
  <si>
    <t>Application for Approval as an Approved Investment Manager</t>
  </si>
  <si>
    <t>Incubator fund application for approval</t>
  </si>
  <si>
    <t>MFR/7(2)</t>
  </si>
  <si>
    <t>Appl. by a private or professional fund to be exempted from appointing a custodian or fund manager</t>
  </si>
  <si>
    <t>Application for the revocation or variation of a condition of a licence or approval</t>
  </si>
  <si>
    <t>SIBA/68(4)</t>
  </si>
  <si>
    <t>Application to extend financial year end</t>
  </si>
  <si>
    <t>VASPA/6(1)</t>
  </si>
  <si>
    <t>VASP Application for registration as a VASP</t>
  </si>
  <si>
    <t>VASP Application for registration as a VASP providing virtual assets custody service</t>
  </si>
  <si>
    <t>VASP Application for registration as a VASP operating a virtual assets exchange</t>
  </si>
  <si>
    <t>VASPA/9(2)</t>
  </si>
  <si>
    <t>VASP Application for change of name</t>
  </si>
  <si>
    <t>VASPA/11(3),(4)</t>
  </si>
  <si>
    <t>VASP Application for appointment of director or senior officer</t>
  </si>
  <si>
    <t>VASPA/14(3),(4)</t>
  </si>
  <si>
    <t>VASP Application for approval of an auditor</t>
  </si>
  <si>
    <t>VASPA/18(2)</t>
  </si>
  <si>
    <t>VASP Application for extension of time for submission of financial statements and reports</t>
  </si>
  <si>
    <t>VASPA/21(5)</t>
  </si>
  <si>
    <t>VASP Appl. for person acquiring a significant or controlling interest in a VASP</t>
  </si>
  <si>
    <t>VASP Appl.to cause,permit or acquiesce in a sale,trf,chg or other disp.of signif.orcontrol.interest</t>
  </si>
  <si>
    <t>VASP Appl.to issue or allot any shares or cause,permit or acquiesce in any other reorg. (i)</t>
  </si>
  <si>
    <t>VASP Appl.to issue or allot any shares or cause,permit or acquiesce in any other reorg. (ii)</t>
  </si>
  <si>
    <t>Application for operation of an Investment Exchange</t>
  </si>
  <si>
    <t>Application to Register existing Mutual Fund as a Segregated Portfolio Company</t>
  </si>
  <si>
    <t>SIBA/63F(1)</t>
  </si>
  <si>
    <t>Application for recognition of a private investment fund</t>
  </si>
  <si>
    <t>FS(ME)R/S5,Par2</t>
  </si>
  <si>
    <t>Application for exemption from preparing and submitting financial statements</t>
  </si>
  <si>
    <t>Application to be placed on the Commission's Recognised Exchange List</t>
  </si>
  <si>
    <t>VASP Application for approval as an authorised representative</t>
  </si>
  <si>
    <t>Application for approval of a functionary of a public fund</t>
  </si>
  <si>
    <t>Appl. for a person to acquire a significant interest in a licensee</t>
  </si>
  <si>
    <t>Appl.for a lic. to cause,permit or acquiesce in a sale,trf,chg or other disp.of significant interest</t>
  </si>
  <si>
    <t>SIBA/28(2)</t>
  </si>
  <si>
    <t>Registration of a prospectus (public issue)</t>
  </si>
  <si>
    <t>Registration of a supplementary prospectus (public issue)</t>
  </si>
  <si>
    <t>SIBA/49(3)</t>
  </si>
  <si>
    <t>Registration of a prospectus (public fund)</t>
  </si>
  <si>
    <t>Registration of an amended prospectus (public fund)</t>
  </si>
  <si>
    <t>Approval of appointment of an auditor</t>
  </si>
  <si>
    <t>SIBA/10(2)</t>
  </si>
  <si>
    <t>Approval of a director or senior officer</t>
  </si>
  <si>
    <t>Approval to change the corporate name or name under which a licensee carries on business</t>
  </si>
  <si>
    <t>SIBA/54(2)</t>
  </si>
  <si>
    <t>Director of a Public Fund Approval</t>
  </si>
  <si>
    <t>Certification to act as an authorized representative initial approval</t>
  </si>
  <si>
    <t>Approval for licensee’s appointment of a compliance officer</t>
  </si>
  <si>
    <t>SIBA/12(b)</t>
  </si>
  <si>
    <t>Approval to incorporate, form or acquire a subsidiary</t>
  </si>
  <si>
    <t>Approval of extension of financial year end</t>
  </si>
  <si>
    <t>SIBA/12(a)</t>
  </si>
  <si>
    <t>Approval to open, maintain or carry on business through a branch or rep or contact office outside VI</t>
  </si>
  <si>
    <t>MFR/10(4)</t>
  </si>
  <si>
    <t>Appr. of extension for the provision of copy of audited FS by a private or professional fund</t>
  </si>
  <si>
    <t>SIBA/11(3)(a)</t>
  </si>
  <si>
    <t>VASPA/9(1)</t>
  </si>
  <si>
    <t>VASP Approval of a change of name</t>
  </si>
  <si>
    <t>VASP Approval of a director or senior officer</t>
  </si>
  <si>
    <t>VASP Approval of appointment of an auditor</t>
  </si>
  <si>
    <t>VASPA/21(2)</t>
  </si>
  <si>
    <t>VASP Appr.of person acquiring a significant or controlling interest in a VASP</t>
  </si>
  <si>
    <t>VASPA/21(3)</t>
  </si>
  <si>
    <t>VASP Appr. to cause,permit or acquiesce in a sale,trf,chg or other disp.of signif.orcontrol.interest</t>
  </si>
  <si>
    <t>VASP Appr. to issue or allot any shares or cause,permit or acquiesce in any other reorg. (i)</t>
  </si>
  <si>
    <t>VASP Appr. to issue or allot any shares or cause,permit or acquiesce in any other reorg. (ii)</t>
  </si>
  <si>
    <t>VASPA/35(1)</t>
  </si>
  <si>
    <t>VASP Appr of application under 34(1)or notification under 34(3)&amp; issuance of certificate of approval</t>
  </si>
  <si>
    <t>PIFR/10(3)</t>
  </si>
  <si>
    <t>Approval of extension for the provision of audited financial statements by a private investment fund</t>
  </si>
  <si>
    <t>Approval to be placed on the Commission's Recognised Exchange List</t>
  </si>
  <si>
    <t>Approval of a functionary of a public fund</t>
  </si>
  <si>
    <t>SIBA/11(3)(b(i)</t>
  </si>
  <si>
    <t>Appr.for a lic. to issue or allot any shares or cause,permit or acquiesce in any other reorg. (iii)</t>
  </si>
  <si>
    <t>SIBA/11(3)b)ii)</t>
  </si>
  <si>
    <t>Appr.for a lic. to issue or allot any shares or cause,permit or acquiesce in any other reorg. (iv)</t>
  </si>
  <si>
    <t>Approval to disapply a provision of the Regulatory Code to a licensee</t>
  </si>
  <si>
    <t>Approval to modify the application of a provision of the Regulatory Code to a licensee</t>
  </si>
  <si>
    <t>SIBA/11(2)</t>
  </si>
  <si>
    <t>Appr. of a person to acquire a significant interest in a licensee</t>
  </si>
  <si>
    <t>IBAMR/7(1)</t>
  </si>
  <si>
    <t>Approval to act as an approved Investment Manager</t>
  </si>
  <si>
    <t>FS(ME)R/S1,P2(4</t>
  </si>
  <si>
    <t>Exemption from preparing and submitting financial statements for any given year</t>
  </si>
  <si>
    <t>SPC(MF)R/5(3)</t>
  </si>
  <si>
    <t>Mutual Fund SPC Exemption from having one ore more functionares</t>
  </si>
  <si>
    <t>SPC(MF)R/6(4)</t>
  </si>
  <si>
    <t>Mutual fund SPC exemption from auditing or preparing statements for a segregated portfolio</t>
  </si>
  <si>
    <t>Segregated Portfolio Company - Initial Regulation Fee on or Before June 30</t>
  </si>
  <si>
    <t>SPC -  Initial Regulation Fee on or Before June 30 for each Segregated Portfolio</t>
  </si>
  <si>
    <t>Segregated Portfolio Company - Initial Regulation Fee on or After July 1</t>
  </si>
  <si>
    <t>SPC -  Initial Regulation Fee on or After July 1 for each Segregated Portfolio</t>
  </si>
  <si>
    <t>Recognition of a foreign fund</t>
  </si>
  <si>
    <t>VASP - Initial registration fee</t>
  </si>
  <si>
    <t>VASP Providing Custody - Initial Registration Fee</t>
  </si>
  <si>
    <t>VASP Operating Virtual Assets Exchange - Initial Registration Fee</t>
  </si>
  <si>
    <t>VASP Authorised representative - Initial approval fee</t>
  </si>
  <si>
    <t>Recognition of a private investment fund</t>
  </si>
  <si>
    <t>Administration of Investments (excluding mutual funds) Initial licence fee</t>
  </si>
  <si>
    <t>Arranging Deals in Investments Initial licence fee</t>
  </si>
  <si>
    <t>SPC(MF)R/7(1)a)</t>
  </si>
  <si>
    <t>SPC Public fund - Initial fee for approval to create Segregated Portfolio on or before June 30</t>
  </si>
  <si>
    <t>SPC Public fund- Initial fee for approval to create Segregated Portfolio on or after July 1</t>
  </si>
  <si>
    <t>SPC(MF)R/SchPII</t>
  </si>
  <si>
    <t>SPC - Maximum initial fees payable in any year</t>
  </si>
  <si>
    <t>Private/Professional Funds - Initial Recognition Fee</t>
  </si>
  <si>
    <t>Public fund - Initial Registration</t>
  </si>
  <si>
    <t>Administration of Investments (mutual funds) Initial licence fee</t>
  </si>
  <si>
    <t>Custody of Investments (mutual funds) Initial licence fee</t>
  </si>
  <si>
    <t>Dealing in Investments as a Principal Initial licence fee</t>
  </si>
  <si>
    <t>Dealing in Investments as an Agent Initial licence fee</t>
  </si>
  <si>
    <t>Investment Advice (excluding mutual funds) Initial licence fee</t>
  </si>
  <si>
    <t>Investment Advice (mutual funds) Initial licence fee</t>
  </si>
  <si>
    <t>Managing Insurance Products Initial licence fee</t>
  </si>
  <si>
    <t>Managing Mutual Funds Initial licence fee</t>
  </si>
  <si>
    <t>Managing Other Types of Investment Initial licence fee</t>
  </si>
  <si>
    <t>Managing Pension Schemes Initial licence fee</t>
  </si>
  <si>
    <t>Managing Segregated Portfolios (excluding mutual funds) Initial licence fee</t>
  </si>
  <si>
    <t>Operating an Investment Exchange Initial license fee</t>
  </si>
  <si>
    <t>Custody of Investments (excluding mutual funds) Initial licence fee</t>
  </si>
  <si>
    <t>Investment -  Certificate of Compliance Fee</t>
  </si>
  <si>
    <t>SIB(IAF)R/5(5)</t>
  </si>
  <si>
    <t>Incubator fund certificate evidencing status</t>
  </si>
  <si>
    <t>Approved fund certificate evidencing status</t>
  </si>
  <si>
    <t>Certified copy of a license</t>
  </si>
  <si>
    <t>VASPA/15(3)</t>
  </si>
  <si>
    <t>VASP Commission appointment of auditor</t>
  </si>
  <si>
    <t>MF(FF)R/5(3)</t>
  </si>
  <si>
    <t>Prior notification of issuance of a prospectus or amended prospectus for a foreign fund</t>
  </si>
  <si>
    <t>SPC(MF)R/ScPar1</t>
  </si>
  <si>
    <t>SPC - Provision of any other service without a prescribed fee</t>
  </si>
  <si>
    <t>SPC(MF)R/12(1)</t>
  </si>
  <si>
    <t>SPC - Notification of reinstatement of a segregated portfolio</t>
  </si>
  <si>
    <t>FSC/18(2)</t>
  </si>
  <si>
    <t>SPC(MF)R/PartIV</t>
  </si>
  <si>
    <t>SPC late payment penalty ($250 per month)</t>
  </si>
  <si>
    <t>SIB(IAF)R/7(3)</t>
  </si>
  <si>
    <t>Incubator fund annual renewal late fee penalty ($50.00 per day)</t>
  </si>
  <si>
    <t>Approved fund annual late fee penalty ($50 per day)</t>
  </si>
  <si>
    <t>Failure to file a prudential or statistical return within the period of extension</t>
  </si>
  <si>
    <t>For each additional month prudential or statistical return remain outstanding after period extension</t>
  </si>
  <si>
    <t>SPC(MF)R/SchPIV</t>
  </si>
  <si>
    <t>SPC late penalty for failure to provide notification within the prescribed period (15% per month)</t>
  </si>
  <si>
    <t>IA/79(1)</t>
  </si>
  <si>
    <t>IA/40(4)</t>
  </si>
  <si>
    <t>Insurance Loss Adjusters Annual Renewal License Fee</t>
  </si>
  <si>
    <t>Insurance Managers Annual License Fee</t>
  </si>
  <si>
    <t>IA/8(6)</t>
  </si>
  <si>
    <t>Category C (SPC) Annual Renewal License Fee</t>
  </si>
  <si>
    <t>Cat. A and B licensees (Domestic Insurers - BVI/Foreign) Annual renewal: $0 - $4,999,999</t>
  </si>
  <si>
    <t>Cat. A and B licensees (Domestic Insurers - BVI/Foreign) Annual renewal: $5,000,000 - $9,999,999</t>
  </si>
  <si>
    <t>Cat. A and B licensees (Domestic Insurers - BVI/Foreign) Annual renewal: $10,000,000 and above</t>
  </si>
  <si>
    <t>Insurance Intermediary Annual Renewal License Fee</t>
  </si>
  <si>
    <t>Category C, D, E or F licensees (Captive Insurers) Annual renewal: Premiums $500,000 or less</t>
  </si>
  <si>
    <t>Category C, D, E or F licensees (Captive Insurers) Annual renewal: Premiums $500,001 - $999,999</t>
  </si>
  <si>
    <t>Category C, D, E or F licensees (Captive Insurers) Annual renewal: Premiums $5,000,000 - $9,999,999</t>
  </si>
  <si>
    <t>Category C, D, E or F licensees (Captive Insurers) Annual renewal: Premiums $10,000,000 and above</t>
  </si>
  <si>
    <t>Category C, D, E or F licensees (Captive Insurers) Annual renewal: Premiums $1,000,000 to $2,400,000</t>
  </si>
  <si>
    <t>Category C, D, E or F licensees (Captive Insurers) Annual renewal: Premiums $2,400,001 to $4,999,999</t>
  </si>
  <si>
    <t>SPC(I)R/4(1)</t>
  </si>
  <si>
    <t>BVI Insurer Segregated Portfolio Company - other than a Cat C - annual fee for each SP</t>
  </si>
  <si>
    <t>BVI Insurer Segregated Portfolio Company - Cat C - annual fee</t>
  </si>
  <si>
    <t>BVI Insurer Segregated Portfolio Company - Cat C - annual fee for each SP</t>
  </si>
  <si>
    <t>Maximum annual fees by a BVI insurer SPC, other than a holder of a Category C licence, in any year</t>
  </si>
  <si>
    <t>Maximum annual fees by a BVI insurer SPC, that is the older of a Category C licence, in any year</t>
  </si>
  <si>
    <t>BVI Insurer SPC - other than a Cat C - premiums $500,000 or less - annual fee</t>
  </si>
  <si>
    <t>BVI Insurer SPC - other than a Cat C - premiums $500,001 to $999,999 - annual fee</t>
  </si>
  <si>
    <t>BVI Insurer SPC - other than a Cat C - premiums $1,000,000 to $2,400,000 - annual fee</t>
  </si>
  <si>
    <t>BVI Insurer SPC - other than a Cat C - premiums $2,400,001 to $4,999,999 - annual fee</t>
  </si>
  <si>
    <t>BVI Insurer SPC - other than a Cat C - premiums $5,000,000 to $9,999,999 - annual fee</t>
  </si>
  <si>
    <t>BVI Insurer SPC - other than a Cat C - premiums $10,000,000 and above - annual fee</t>
  </si>
  <si>
    <t>IA/40(1)(a)</t>
  </si>
  <si>
    <t>Insurance Managers Application Fee</t>
  </si>
  <si>
    <t>IA/40(1)(c)</t>
  </si>
  <si>
    <t>Insurance Loss  Adjusters  Application Fee</t>
  </si>
  <si>
    <t>IA/19(1)</t>
  </si>
  <si>
    <t>Application for Approval of a Senior Officer or Director of a licensed insurer</t>
  </si>
  <si>
    <t>IA/40(1)(b)</t>
  </si>
  <si>
    <t>Insurance Intermediary Application Fee</t>
  </si>
  <si>
    <t>IA/44(1)</t>
  </si>
  <si>
    <t>Senior Officer or Director of an Insurance Manager or Intermediary Approval Application</t>
  </si>
  <si>
    <t>IA/11(2)(b)</t>
  </si>
  <si>
    <t>Application to issue shares otherwise than fully paid or for a consideration other than cash</t>
  </si>
  <si>
    <t>IA/54(4)</t>
  </si>
  <si>
    <t>Application for approval to vary the financial year of a licensee</t>
  </si>
  <si>
    <t>IA/59(1)</t>
  </si>
  <si>
    <t>Application for approval of an extension of time to comply with section 57 or 58 of the Act</t>
  </si>
  <si>
    <t>IA/45(4)</t>
  </si>
  <si>
    <t>Appl.for a lic. to cause,permit,acquiesce sale,trf,chg or other disp.of significant interest(IM/INT)</t>
  </si>
  <si>
    <t>Appl.for a lic. to issue or allot any shares or cause,permit or acquiesce reorg. (i) (IM/INT)</t>
  </si>
  <si>
    <t>Appl.for a lic. to issue or allot any shares or cause,permit or acquiesce reorg. (ii) (IM/INT)</t>
  </si>
  <si>
    <t>IA/21(4)</t>
  </si>
  <si>
    <t>Appl.for a lic. to cause,permit,acquiesce sale,trf,chg or other disp.of significant interest</t>
  </si>
  <si>
    <t>Appl.for a lic. to issue or allot any shares or cause,permit or acquiesce reorg. (i)</t>
  </si>
  <si>
    <t>Appl.for a lic. to issue or allot any shares or cause,permit or acquiesce reorg. (ii)</t>
  </si>
  <si>
    <t>IA/23(2)(b)</t>
  </si>
  <si>
    <t>Application for approval of appointment of an insurance manager by a licensee (on transfer)</t>
  </si>
  <si>
    <t>IA/33(1)</t>
  </si>
  <si>
    <t>Appl. to transfer part of business to another person or merge with the business of another person</t>
  </si>
  <si>
    <t>IA/47(1)</t>
  </si>
  <si>
    <t>Appl. of a designated representative of an Insurance Manager (other than the initial designated rep)</t>
  </si>
  <si>
    <t>IA/72(1)</t>
  </si>
  <si>
    <t>Appl. for approval of a licensee to change its name or the name under which it carries on business</t>
  </si>
  <si>
    <t>RC/Sch5Par3(m)</t>
  </si>
  <si>
    <t>Appl. for appr. of an invest. in, or an adv. to, an affiliate of a BVI insurer not meeting threshold</t>
  </si>
  <si>
    <t>Application for approval of an investment in a non-traded mutual fund</t>
  </si>
  <si>
    <t>RC/Sch5,Par3</t>
  </si>
  <si>
    <t>Appl. for appr. of an asset which may be considered capable of inclusion as an allowable asset</t>
  </si>
  <si>
    <t>RC/151(1)</t>
  </si>
  <si>
    <t>Application to vary the requirements specified in section 150</t>
  </si>
  <si>
    <t>RC/40C(2)(a)</t>
  </si>
  <si>
    <t>RC/40C(2)(b)</t>
  </si>
  <si>
    <t>IA/8(1)</t>
  </si>
  <si>
    <t>Category A, B, C, D, E or F Insurer's Licence Application</t>
  </si>
  <si>
    <t>IA/6(1)</t>
  </si>
  <si>
    <t>Application for exemption on grounds of lack of insurance availability</t>
  </si>
  <si>
    <t>IA/27(2)(b)</t>
  </si>
  <si>
    <t>Application for approval of an actuary</t>
  </si>
  <si>
    <t>IA/61(2)(c)</t>
  </si>
  <si>
    <t>Application for approval of an independent officer</t>
  </si>
  <si>
    <t>IA/8A(1)</t>
  </si>
  <si>
    <t>Appl to vary a licence-incl an add'l class of ins business or removing a current class</t>
  </si>
  <si>
    <t>Appl to vary a licence-converting one category of licence to another</t>
  </si>
  <si>
    <t>FS(ME)R/Sec5,P2</t>
  </si>
  <si>
    <t>Application for exemption from preparing and submitting audited financial statements</t>
  </si>
  <si>
    <t>IR/14(3)</t>
  </si>
  <si>
    <t>Application for approval of a stand-by letter of credit not specified in regulation</t>
  </si>
  <si>
    <t>IA/48(1)(a)</t>
  </si>
  <si>
    <t>Appl. of LicInsMgr, employee,assoc, to be a shareholder,have any direct,indirect interest of insurer</t>
  </si>
  <si>
    <t>IA/48(1)(b)</t>
  </si>
  <si>
    <t>Appl. for approval of a LicInsMgr, employee,associate, to be an employee, associate  of an insurer</t>
  </si>
  <si>
    <t>IA/14(1)(a)</t>
  </si>
  <si>
    <t>Appl. to acquire or deal in its own shares, lend money or make advance on security of its own shares</t>
  </si>
  <si>
    <t>IA/14(1)(b)</t>
  </si>
  <si>
    <t>Appl. to guarantee or provide any security for a loan by any other person to a connected person</t>
  </si>
  <si>
    <t>IA/46(2)</t>
  </si>
  <si>
    <t>Application to add or remove a licensed insurer from the licence of an Insurance Agent</t>
  </si>
  <si>
    <t>IA/15(2)</t>
  </si>
  <si>
    <t>Appl. to create,permit to be created any mortgage,charge,lien over an asset maintained in the VI</t>
  </si>
  <si>
    <t>IA/13(4)</t>
  </si>
  <si>
    <t>Appl. to make a distribution at any time in the period of five years after being granted a licence</t>
  </si>
  <si>
    <t>IA/16(2)(b)</t>
  </si>
  <si>
    <t>Application of a person to act as a reinsurer to the insurer</t>
  </si>
  <si>
    <t>IA/17(1)</t>
  </si>
  <si>
    <t>Application for approval to invest or trade in a derivative</t>
  </si>
  <si>
    <t>IA/36A</t>
  </si>
  <si>
    <t>Application to add a segregated portfolio or cell</t>
  </si>
  <si>
    <t>Application of the appointment by a licensee of a compliance officer</t>
  </si>
  <si>
    <t>IA/35(1)</t>
  </si>
  <si>
    <t>Appl for appr of mrgr, consoln, arrangmnt or sch. of arrangmnt by licensee under Part IX of BVIBCA</t>
  </si>
  <si>
    <t>SPC(I)R/3(1)</t>
  </si>
  <si>
    <t>Application to Incorp/Reg a company as BVI Insurer SPC, other than a Cat C company</t>
  </si>
  <si>
    <t>Application to Incorp/Reg a company as BVI Insurer SPC - each SP, other than a Cat C company</t>
  </si>
  <si>
    <t>Application to Incorp/Reg a company as BVI Insurer SPC, Cat C company</t>
  </si>
  <si>
    <t>Application to Incorp/Reg a company as BVI Insurer SPC - each SP, Cat C company</t>
  </si>
  <si>
    <t>Application to Register existing BVI Insurer as SPC, other than a Cat C company</t>
  </si>
  <si>
    <t>Application to Register existing BVI Insurer as SPC, Cat C company</t>
  </si>
  <si>
    <t>SPC(I)R/8(2)</t>
  </si>
  <si>
    <t>Application for approval to create a segregated portfolio</t>
  </si>
  <si>
    <t>Application - corporate entity senior officer responsible for Compliance function</t>
  </si>
  <si>
    <t>IA/22(2)(b)</t>
  </si>
  <si>
    <t>Appl. by foreign insurer to disapply section 22(1) of the Act</t>
  </si>
  <si>
    <t>IA/45/(4)</t>
  </si>
  <si>
    <t>Appl. to directly or indirectly, acquire a sig. int. or controlling int. in a lic.Ins. mgr or interm</t>
  </si>
  <si>
    <t>Appl. to directly or indirectly, acquire a sig. int. or controlling int. in a lic.Insurer</t>
  </si>
  <si>
    <t>Approval for the appointment of an Insurance Manager (applicable on transfer)</t>
  </si>
  <si>
    <t>Approval to make a distrib. at any time in the period five years after being granted a licence</t>
  </si>
  <si>
    <t>Approval to acquire or deal in its own shares,lend money or make adv on security of its own shares</t>
  </si>
  <si>
    <t>Approval to guarantee or provide any security for a loan by any other person to a connected person</t>
  </si>
  <si>
    <t>Approval to create,permit to be created any mortgage,charge,lien over an asset maintained in the VI</t>
  </si>
  <si>
    <t>Approval for a licensee to invest or trade in a derivative</t>
  </si>
  <si>
    <t>Approval of a Senior Officer or Director of a licensed insurer</t>
  </si>
  <si>
    <t>IA/20(1)(a)</t>
  </si>
  <si>
    <t>Approval to operate through a branch or representative or contact office outside the Virgin Islands</t>
  </si>
  <si>
    <t>IA/20(1)(b)</t>
  </si>
  <si>
    <t>IA/21(3)(a)</t>
  </si>
  <si>
    <t>IA/21(3)(b)(i)</t>
  </si>
  <si>
    <t>IA/21(3)(b)(ii)</t>
  </si>
  <si>
    <t>Approval for the appointment of an actuary</t>
  </si>
  <si>
    <t>Approval to transfer part of business to another person or merge with the business of another person</t>
  </si>
  <si>
    <t>Senior Officer or Director of an Insurance Manager or Intermediary Approval</t>
  </si>
  <si>
    <t>IA/45(3)(a)</t>
  </si>
  <si>
    <t>Appr.for a lic. to cause,permit,acquiesce sale,trf,chg or other disp.of significant interest(IM/INT)</t>
  </si>
  <si>
    <t>IA/45(3)(b)(i)</t>
  </si>
  <si>
    <t>Appr.for a lic. to issue or allot any shares or cause,permit or acquiesce reorg. (i) (IM/INT)</t>
  </si>
  <si>
    <t>IA/45(3)(b)(ii)</t>
  </si>
  <si>
    <t>Appr.for a lic. to issue or allot any shares or cause,permit or acquiesce reorg. (ii) (IM/INT)</t>
  </si>
  <si>
    <t>Approval to add or remove a licensed insurer from the licence of an Insurance Agent</t>
  </si>
  <si>
    <t>Appr. of a designated representative of an Insurance Manager (other than the initial designated rep)</t>
  </si>
  <si>
    <t>Appr. of LicInsMgr,employee, assoc, to be shareholder,have any direct,indirect interest of insurer</t>
  </si>
  <si>
    <t>Appr. of LicInsMgr,employee, assoc, to be a director or employee of an insurer</t>
  </si>
  <si>
    <t>Approval for the appointment of an auditor</t>
  </si>
  <si>
    <t>Approval of a licensee to change its name or the name under which it carries on business</t>
  </si>
  <si>
    <t>Approval of an extension of time to comply with section 57 or 58 of the Act</t>
  </si>
  <si>
    <t>IA/8A(2)</t>
  </si>
  <si>
    <t>Approval to vary a licence-converting one category of licence to another</t>
  </si>
  <si>
    <t>RC/Sch5,Par3(m)</t>
  </si>
  <si>
    <t>Approval of an invest. in, or an advance to, an affiliate of a BVI insurer not meeting threshold</t>
  </si>
  <si>
    <t>Approval of an investment in a non-traded mutual fund</t>
  </si>
  <si>
    <t>RC/Sch5Par3</t>
  </si>
  <si>
    <t>Approval of an asset which may be considered capable of inclusion as an allowable asset</t>
  </si>
  <si>
    <t>Approval of variation of the requirements specified in section 150</t>
  </si>
  <si>
    <t>Approval for the appointment of an independent officer</t>
  </si>
  <si>
    <t>Approval by the Commission of a stand-by letter of credit not specified in regulation</t>
  </si>
  <si>
    <t>Approval-vary a licence by incl. an add'l class or removing a current class of insurance business</t>
  </si>
  <si>
    <t>Approval to vary the financial year of a licensee</t>
  </si>
  <si>
    <t>Approval to issue shares otherwise than fully paid or for consideration other than cash</t>
  </si>
  <si>
    <t>Approval to add a segregated portfolio</t>
  </si>
  <si>
    <t>Approval for licensee's appointment of a compliance officer</t>
  </si>
  <si>
    <t>Appr for appr of mrgr, consoln, arrangmnt or sch. of arrangmnt by licensee under Part IX of BVIBCA</t>
  </si>
  <si>
    <t>Approval of application to Incorp/Reg a company as BVI Insurer SPC, including a Cat C company</t>
  </si>
  <si>
    <t>Approval of application to Register existing BVI Insurer as SPC, including a Cat C company</t>
  </si>
  <si>
    <t>Appr. fee by foreign insurer to disapply section 22(1) of the Act</t>
  </si>
  <si>
    <t>IA/45)2)</t>
  </si>
  <si>
    <t>Appl. to directly or indirectly, acquire a sig. int. or controlling interest in a lic. mgr or interm</t>
  </si>
  <si>
    <t>IA/21(2)</t>
  </si>
  <si>
    <t>Appr. to directly or indirectly, acquire a sig. int. or controlling int. in a lic.Insurer</t>
  </si>
  <si>
    <t>Approval to act as a reinsurer to a licensed insurer</t>
  </si>
  <si>
    <t>FS(ME)R/S1Pa2(4</t>
  </si>
  <si>
    <t>FS(ME)R/S5Par2</t>
  </si>
  <si>
    <t>Exemption from preparing and submitting audited financial statements</t>
  </si>
  <si>
    <t>SPC(I)R/6(3)</t>
  </si>
  <si>
    <t>Exempting a SPC from auditing or preparing financial statements in respect of a segregated portfolio</t>
  </si>
  <si>
    <t>Exemption from obtaining lic. under regulatory legislation</t>
  </si>
  <si>
    <t>Exemption from any other req. under the Act or a financial serv. Legislation</t>
  </si>
  <si>
    <t>Insurance Intermediary Initial License Fee</t>
  </si>
  <si>
    <t>Insurance Managers Initial License Fee</t>
  </si>
  <si>
    <t>Insurance Loss Adjuster Initial License Fee</t>
  </si>
  <si>
    <t>Initial fee on Incorp/Reg a company as BVI Insurer SPC, on or before 30 June, other than a Cat C</t>
  </si>
  <si>
    <t>Initial fee on Incorp/Reg BVI Insurer SPC, each SP, on or before 30 June, other than a Cat C</t>
  </si>
  <si>
    <t>Initial fee on Incorp/Reg a company as BVI Insurer SPC, on or before 30 June, Cat C company</t>
  </si>
  <si>
    <t>Initial fee on Incorp/Reg BVI Insurer SPC, each SP, on or before 30 June, Cat C company</t>
  </si>
  <si>
    <t>Initial fee on Incorp/Reg a company as BVI Insurer SPC, on or after 1 July, other than a Cat C</t>
  </si>
  <si>
    <t>Initial fee on Incorp/Reg BVI Insurer SPC, each SP, on or after 1 July, other than a Cat C</t>
  </si>
  <si>
    <t>Initial fee on Incorp/Reg a company as BVI Insurer SPC, on or after 1 July, Cat C company</t>
  </si>
  <si>
    <t>Initial fee on Incorp/Reg BVI Insurer SPC, each SP, on or after 1 July, Cat C company</t>
  </si>
  <si>
    <t>Maximum initial fees by a BVI insurer SPC, other than a holder of a Category C licence, in any year</t>
  </si>
  <si>
    <t>Maximum initial fees by a BVI insurer SPC, that is the older of a Category C licence, in any year</t>
  </si>
  <si>
    <t>Initial licence fee for Cat. A or B licensees</t>
  </si>
  <si>
    <t>Initial licence fee for Category C (SPC) licensee</t>
  </si>
  <si>
    <t>Initial licence fee for Category C, D, E or F licensee</t>
  </si>
  <si>
    <t>Certified Copy of a Licence</t>
  </si>
  <si>
    <t>Insurance - Public Search Fee</t>
  </si>
  <si>
    <t>SPC(I)R/12(1)</t>
  </si>
  <si>
    <t>Notification to the Commission of the reinstatement of a segregated portfolio</t>
  </si>
  <si>
    <t>SPC(I)R/S(Part1</t>
  </si>
  <si>
    <t>Fee for the provision of any other service by the Commission for which a fee has not been prescribed</t>
  </si>
  <si>
    <t>Certified copy of part or whole of a register (per page)</t>
  </si>
  <si>
    <t>FS(PSR)O/4(1)</t>
  </si>
  <si>
    <t>SPC(I)R/S(ParIV</t>
  </si>
  <si>
    <t>BVI Insurer SPC - Late penalty for failure to provide notification within the prescribed period</t>
  </si>
  <si>
    <t>BVI Insurer SPC - Late penalty for failure to pay annual fee in full on or before 28 February</t>
  </si>
  <si>
    <t>IR/28(1)(a)</t>
  </si>
  <si>
    <t>Regulatory Deposit</t>
  </si>
  <si>
    <t>IR/28(1)(b)</t>
  </si>
  <si>
    <t>Regulatory Deposit (Total domestic liabilities above $250,000)</t>
  </si>
  <si>
    <t>IR/28(3)</t>
  </si>
  <si>
    <t>Regulatory Deposit (On application where domestic liabilities below $250,000)</t>
  </si>
  <si>
    <t>IPR/5(2)(a)</t>
  </si>
  <si>
    <t>Insolvency Annual Renewal Fee - Before March 31</t>
  </si>
  <si>
    <t>IPR/5(2)(b)</t>
  </si>
  <si>
    <t>Insolvency Annual Renewal Fee - Restriction – No New Work</t>
  </si>
  <si>
    <t>IPR/3(a)</t>
  </si>
  <si>
    <t>Insolvency Application Fee - Non Refundable</t>
  </si>
  <si>
    <t>IPR/5A</t>
  </si>
  <si>
    <t>Notice of the proposed appointment of an overseas insolvency practitioner (non-refundable fee)</t>
  </si>
  <si>
    <t>IPR/5(1)(b)</t>
  </si>
  <si>
    <t>Insolvency License Fee Issued on or After July 1</t>
  </si>
  <si>
    <t>IPR/5(1)(a)</t>
  </si>
  <si>
    <t>Insolvency License Fee Issued on or Before June 30</t>
  </si>
  <si>
    <t>IPR/5(1)(c)</t>
  </si>
  <si>
    <t>Insolvency License Fee Under Restriction - No New Work</t>
  </si>
  <si>
    <t>Insolvency Commission Record Search Fee</t>
  </si>
  <si>
    <t>FS(AP)R/Sch 1&amp;2</t>
  </si>
  <si>
    <t>FS(RS)R/4(2)(h)</t>
  </si>
  <si>
    <t>Application for approval as a Sandbox participant</t>
  </si>
  <si>
    <t>FS(RS)R/5(1)</t>
  </si>
  <si>
    <t>Approval as a Sandbox participant - Complex business model</t>
  </si>
  <si>
    <t>VASPA/34(1),(3)</t>
  </si>
  <si>
    <t>VASP Appl or notification to participate in Regulatory Sandbox - Virtual Assets</t>
  </si>
  <si>
    <t>Qty
Zero Cost</t>
  </si>
  <si>
    <t>PAYMENT DETAILS:</t>
  </si>
  <si>
    <t>BANKCORPCOMPANNUAL</t>
  </si>
  <si>
    <t>BANKCLASS1LIC</t>
  </si>
  <si>
    <t>BANKCLASS1TRUST</t>
  </si>
  <si>
    <t>BANKCLASS2LIC</t>
  </si>
  <si>
    <t>BANKCLASS2TRUST</t>
  </si>
  <si>
    <t>BANKCLASS3TRUST</t>
  </si>
  <si>
    <t>BANKCLASS4TRUST</t>
  </si>
  <si>
    <t>BANKCLASS5TRUST</t>
  </si>
  <si>
    <t>BANKCMLICPERCOMPMORE500</t>
  </si>
  <si>
    <t>BANKCMLICPERCOMPLESS500</t>
  </si>
  <si>
    <t>BANKCMLIC</t>
  </si>
  <si>
    <t>BANKFINMONLICANNRENA</t>
  </si>
  <si>
    <t>BANKFINMONLICANNRENB</t>
  </si>
  <si>
    <t>BANKFINMONLICANNRENC</t>
  </si>
  <si>
    <t>BANKFINMONLICANNREND</t>
  </si>
  <si>
    <t>BANKFINMONLICANNRENE</t>
  </si>
  <si>
    <t>BANKFINMONLICANNRENF</t>
  </si>
  <si>
    <t>BANKFINMONLICANNRENA-EACH</t>
  </si>
  <si>
    <t>BANKGBL</t>
  </si>
  <si>
    <t>BANKCLASS2TRRES0-10ANNUAL</t>
  </si>
  <si>
    <t>BANKCLASS2TRRES11-25ANNUAL</t>
  </si>
  <si>
    <t>BANKCLASS2TRRES26-50ANNUAL</t>
  </si>
  <si>
    <t>BANKCLASS3TRUSTRESANNUAL</t>
  </si>
  <si>
    <t>BANKIACPARSHIAPPL</t>
  </si>
  <si>
    <t>BANKMERSHRCHGTRFAPPLCM</t>
  </si>
  <si>
    <t>BANKMERSHRCHGTRFAPPL</t>
  </si>
  <si>
    <t>BANKIACPARSHIIAPPL</t>
  </si>
  <si>
    <t>BANKACQSIGINTLICAPPLCMA</t>
  </si>
  <si>
    <t>BANKACQSIGINTLICAPPL</t>
  </si>
  <si>
    <t>BANKIACPARSHIAPPLCM</t>
  </si>
  <si>
    <t>BANKIACPARSHIIAPPLCM</t>
  </si>
  <si>
    <t>BANKACQSIGINTLICAPPLBTCA</t>
  </si>
  <si>
    <t>BANKINCTIER1CALAPPL</t>
  </si>
  <si>
    <t>BANKINCTIER2CALAPPL</t>
  </si>
  <si>
    <t>BANKAGGLEEXCCAPAPPL</t>
  </si>
  <si>
    <t>BANKOPBRINOUTVIAPPL</t>
  </si>
  <si>
    <t>BANKNAMECHGAPPL</t>
  </si>
  <si>
    <t>BANKFCNAMECHGAPPL</t>
  </si>
  <si>
    <t>BANKIACPARSHIIFMSAPPL</t>
  </si>
  <si>
    <t>BANKMODRCPROVAPPL</t>
  </si>
  <si>
    <t>BANKCORPCOMPAPP</t>
  </si>
  <si>
    <t>BANKREVVARLICAPPL</t>
  </si>
  <si>
    <t>BANKDISRCPROVAPPL</t>
  </si>
  <si>
    <t>BANKCHGPRINOFFCM</t>
  </si>
  <si>
    <t>BANKDOCSUBEXTAPPL</t>
  </si>
  <si>
    <t>BANKAUDITORAPPL</t>
  </si>
  <si>
    <t>BANKTRFSALDISSHARAPPL</t>
  </si>
  <si>
    <t>BANKCHGAUTHAGENTCMAPPL</t>
  </si>
  <si>
    <t>BANKCHGAUTHAGENT</t>
  </si>
  <si>
    <t>BANKCHANGEOFNAMEAPPL</t>
  </si>
  <si>
    <t>BANKCHGLICNAMECM</t>
  </si>
  <si>
    <t>BANKCHGPRIOFFAPPL</t>
  </si>
  <si>
    <t>BANKFSRPTEXT</t>
  </si>
  <si>
    <t>BANKFSRPTEXTCM</t>
  </si>
  <si>
    <t>BANKOPBRINOUTVIAPPLCM</t>
  </si>
  <si>
    <t>BANKMBCRAAPPL</t>
  </si>
  <si>
    <t>BANKMBCRACMAPPL</t>
  </si>
  <si>
    <t>BANKCHGLOCPRIOFFAPPL</t>
  </si>
  <si>
    <t>BANKBRAREPCONTOFFAPPL</t>
  </si>
  <si>
    <t>BANKVAR160161APPL</t>
  </si>
  <si>
    <t>BANKIACPARSHIFMSAPPL</t>
  </si>
  <si>
    <t>BANKCLASS1OR2RESBKAPPL</t>
  </si>
  <si>
    <t>BANKCLASS123TRUSTAPPL</t>
  </si>
  <si>
    <t>BANKCLASS3TRUSTAPPL</t>
  </si>
  <si>
    <t>BANKCLASS4TRUSTAPPL</t>
  </si>
  <si>
    <t>BANKCLASS5TRUSTAPPL</t>
  </si>
  <si>
    <t>BANKCMAPP</t>
  </si>
  <si>
    <t>BANKCOMPOFFAPP</t>
  </si>
  <si>
    <t>BANKFINMONLICAPPLA</t>
  </si>
  <si>
    <t>BANKFINMONLICAPPLB</t>
  </si>
  <si>
    <t>BANKFINMONLICAPPLC</t>
  </si>
  <si>
    <t>BANKFINMONLICAPPLD</t>
  </si>
  <si>
    <t>BANKFINMONLICAPPLE</t>
  </si>
  <si>
    <t>BANKFINMONLICAPPLF</t>
  </si>
  <si>
    <t>BANKGBLAPPL</t>
  </si>
  <si>
    <t>BANKCLASS2TRUSTRESAPPL</t>
  </si>
  <si>
    <t>BANKCLASS3TRUSTRESAPPL</t>
  </si>
  <si>
    <t>BANKSROFDIRAPPL</t>
  </si>
  <si>
    <t>BANKSCMSROFDIRAPPL</t>
  </si>
  <si>
    <t>BANKSFMSROFDIRAPPL</t>
  </si>
  <si>
    <t>BANKACQSIGINTLICAPPRCMA</t>
  </si>
  <si>
    <t>BANKACQSIGINTLICAPPR</t>
  </si>
  <si>
    <t>BANKRESTINVACQAPPR</t>
  </si>
  <si>
    <t>BANKAGGLEEXCCAPAPPR</t>
  </si>
  <si>
    <t>BANKCHGTRUSTS</t>
  </si>
  <si>
    <t>BANKOTHERBUSTHANRESAPPR</t>
  </si>
  <si>
    <t>BANKSELLTRSFDISOPERAPPR</t>
  </si>
  <si>
    <t>BANKCPASTCDSIAPPRCM</t>
  </si>
  <si>
    <t>BANKCPASTCDSIAPPRFMS</t>
  </si>
  <si>
    <t>BANKCPASTCDSIAPPR</t>
  </si>
  <si>
    <t>BANKIACPARSHI</t>
  </si>
  <si>
    <t>BANKIACPARSHII</t>
  </si>
  <si>
    <t>BANKIACPARSHICM</t>
  </si>
  <si>
    <t>BANKIACPARSHIICM</t>
  </si>
  <si>
    <t>BANKIACPARSHIFMS</t>
  </si>
  <si>
    <t>BANKINCTIER1CALAPPR</t>
  </si>
  <si>
    <t>BANKINCTIER2CALAPPR</t>
  </si>
  <si>
    <t>BANKACQSIGINTLICAPPRBTCA</t>
  </si>
  <si>
    <t>BANKNAMECHGAPPR</t>
  </si>
  <si>
    <t>BANKFCNAMECHGAPPR</t>
  </si>
  <si>
    <t>BANKBRAREPCONTOFFAPPR</t>
  </si>
  <si>
    <t>BANKCORPCOMPAPPR</t>
  </si>
  <si>
    <t>BANKCHGPRIOFFCMAPPL</t>
  </si>
  <si>
    <t>BANKCHANGEOFNAMEAPPR</t>
  </si>
  <si>
    <t>BANKCHANGEOFNAMEAPPRCM</t>
  </si>
  <si>
    <t>BANKCHGAUTHAGENTCMAPPR</t>
  </si>
  <si>
    <t>BANKCHGAUTHAGENTAPPR</t>
  </si>
  <si>
    <t>BANKCHGLOCPRIOFFAPPR</t>
  </si>
  <si>
    <t>BANKCHGPRIOFFAPPR</t>
  </si>
  <si>
    <t>BANKAUDITORAPPR</t>
  </si>
  <si>
    <t>BANKAUDITORCHGAPPL</t>
  </si>
  <si>
    <t>BANKAUDITORCHGAPPLCM</t>
  </si>
  <si>
    <t>BANKCOMPOFFAPPR</t>
  </si>
  <si>
    <t>BANKVAR160161APPR</t>
  </si>
  <si>
    <t>BANKMBCRAAPPR</t>
  </si>
  <si>
    <t>BANKMBCRACMAPPR</t>
  </si>
  <si>
    <t>BANKDISREGTOLICAPPR</t>
  </si>
  <si>
    <t>BANKMODREGTOLICAPPR</t>
  </si>
  <si>
    <t>BANKOPBRINOUTVI</t>
  </si>
  <si>
    <t>BANKOPSUBAFREPAPPRCM</t>
  </si>
  <si>
    <t>BANKSROFDIRAPPR2</t>
  </si>
  <si>
    <t>BANKSROFDIRAPPRCM</t>
  </si>
  <si>
    <t>BANKSROFDIRAPPR</t>
  </si>
  <si>
    <t>BANKIACPARSHIIFMS</t>
  </si>
  <si>
    <t>BANKLICEXEMPTION</t>
  </si>
  <si>
    <t>BANKCOMPOFFEX</t>
  </si>
  <si>
    <t>BANKLICREQEXEMPTION</t>
  </si>
  <si>
    <t>BANKEXEMPT13CM</t>
  </si>
  <si>
    <t>BANKEXEMPT14</t>
  </si>
  <si>
    <t>BANKEXEMPT16A(2)CM</t>
  </si>
  <si>
    <t>BANKEXEMPT19(2)</t>
  </si>
  <si>
    <t>BANKCLASS1TRUSTIF</t>
  </si>
  <si>
    <t>BANKCLASS2TRUSTIF</t>
  </si>
  <si>
    <t>BANKCLASS3TRUSTIF</t>
  </si>
  <si>
    <t>BANKCLASS4TRUSTIF</t>
  </si>
  <si>
    <t>BANKCLASS5TRUSTIF</t>
  </si>
  <si>
    <t>BANKGBLINITIALFEE</t>
  </si>
  <si>
    <t>BANKCLASS1LICIF</t>
  </si>
  <si>
    <t>BANKCLASS2LICIF</t>
  </si>
  <si>
    <t>BANKCLASS2TRRES0-10ANNUALIF</t>
  </si>
  <si>
    <t>BANKCLASS2TRRES11-25ANNUALIF</t>
  </si>
  <si>
    <t>BANKCLASS2TRRES26-50ANNUALIF</t>
  </si>
  <si>
    <t>BANKCLASS3TRUSTRESIF</t>
  </si>
  <si>
    <t>BANKFINMONLICIFB</t>
  </si>
  <si>
    <t>BANKFINMONLICIFC</t>
  </si>
  <si>
    <t>BANKFINMONLICIFD</t>
  </si>
  <si>
    <t>BANKFINMONLICIFE</t>
  </si>
  <si>
    <t>BANKFINMONLICIFA</t>
  </si>
  <si>
    <t>BANKFINMONLICIFF</t>
  </si>
  <si>
    <t>BANKCMLICIF</t>
  </si>
  <si>
    <t>BANKADMINWORK</t>
  </si>
  <si>
    <t>BANKCERTLICCOPY</t>
  </si>
  <si>
    <t>BANKCERTREGCOPYPUBDOC</t>
  </si>
  <si>
    <t>BANKCERTREGCOPYPUBDOCOT</t>
  </si>
  <si>
    <t>BANKEXPPROC</t>
  </si>
  <si>
    <t>BANKMONTRXLVY</t>
  </si>
  <si>
    <t>BANKOTHER</t>
  </si>
  <si>
    <t>BANKPARTORWHOLEREG</t>
  </si>
  <si>
    <t>BANKPROCANYMATTER</t>
  </si>
  <si>
    <t>BANKRECLASSLIC</t>
  </si>
  <si>
    <t>BANKEXPDPROCESS</t>
  </si>
  <si>
    <t>BANKRTNCKFEE</t>
  </si>
  <si>
    <t>BANKADMINPENALTY</t>
  </si>
  <si>
    <t>BANKFAILACCURATE</t>
  </si>
  <si>
    <t>BANKAPPR30</t>
  </si>
  <si>
    <t>BANKAPPR30EXT</t>
  </si>
  <si>
    <t>BANKFAILINACCURATE</t>
  </si>
  <si>
    <t>BANKFAILACCURATETIME</t>
  </si>
  <si>
    <t>BANKAPPR30MTH</t>
  </si>
  <si>
    <t>BANKADDITIONPRUSTATEXT</t>
  </si>
  <si>
    <t>BANKREGDEP40000</t>
  </si>
  <si>
    <t>BANKREGDEP60000</t>
  </si>
  <si>
    <t>BANKREGDEP80000</t>
  </si>
  <si>
    <t>BANKREGDEPADDLOTH</t>
  </si>
  <si>
    <t>BANKREGDEP20000</t>
  </si>
  <si>
    <t>BANKREGDEPFIMO</t>
  </si>
  <si>
    <t>BANKREGDEPRESCLASS1&amp;II</t>
  </si>
  <si>
    <t>BANKINVDEPGEN</t>
  </si>
  <si>
    <t>BANKREGDEP30000</t>
  </si>
  <si>
    <t>BANKREGDEPCLASS1&amp;II&amp;III</t>
  </si>
  <si>
    <t>Item Number</t>
  </si>
  <si>
    <t>INVADMININVEXMFLCANNUAL</t>
  </si>
  <si>
    <t>INVADMININVMFLCANNUAL</t>
  </si>
  <si>
    <t>INVRECOGFOREIGNFUNDANNUAL</t>
  </si>
  <si>
    <t>INVRECOGPIFANNUAL</t>
  </si>
  <si>
    <t>INVMGRANNUAL</t>
  </si>
  <si>
    <t>INVAPPROVEDFUNDRENEWAL</t>
  </si>
  <si>
    <t>INVARRANGINGDEALSLCANNUAL</t>
  </si>
  <si>
    <t>INVAUTHORIZEDREPANNUAL</t>
  </si>
  <si>
    <t>INVCUSTOFINVEXMFLCANNUAL</t>
  </si>
  <si>
    <t>INVCUSTOFINVMFLCANNUAL</t>
  </si>
  <si>
    <t>INVDEALINGASPRINCIPALANNUAL</t>
  </si>
  <si>
    <t>INVDEALINGASAGENTLCANNUAL</t>
  </si>
  <si>
    <t>INVINCUBATORRENEWAL</t>
  </si>
  <si>
    <t>INVADVICEEXMFANNUAL</t>
  </si>
  <si>
    <t>INVADVICEMFLCANNUAL</t>
  </si>
  <si>
    <t>INVMGINGINSUPRODLCANNUAL</t>
  </si>
  <si>
    <t>INVMGINGMFLCANNUAL</t>
  </si>
  <si>
    <t>INVMGINGOTHERTYPESINVLCANNUAL</t>
  </si>
  <si>
    <t>INVMGINGPENSIONSCHEMESLCANNUAL</t>
  </si>
  <si>
    <t>INVMGINGSPEXMFLCANNUAL</t>
  </si>
  <si>
    <t>INVOPEREXCHANNUAL</t>
  </si>
  <si>
    <t>INVPPFFANNUAL</t>
  </si>
  <si>
    <t>INVPFFANNUAL</t>
  </si>
  <si>
    <t>INVSPCANNUALCOMP</t>
  </si>
  <si>
    <t>INVSPCANNUALMAXI</t>
  </si>
  <si>
    <t>INVSPCANNUALPORT</t>
  </si>
  <si>
    <t>INVVASPREGANNUAL</t>
  </si>
  <si>
    <t>INVVASPAUTHREPANNUAL</t>
  </si>
  <si>
    <t>INVVASPOVAEANNUAL</t>
  </si>
  <si>
    <t>INVVASPCUSTANNUAL</t>
  </si>
  <si>
    <t>INVADMININVEXMFAPPL</t>
  </si>
  <si>
    <t>INVADMININVMFAPPL</t>
  </si>
  <si>
    <t>INVCUSTOFNDMGREXEMPTAPPL</t>
  </si>
  <si>
    <t>INVBUSINESSPLANEXEMAPPL</t>
  </si>
  <si>
    <t>INVACQSIGINTLICAPPL</t>
  </si>
  <si>
    <t>INVCPASTCDSIAPPL</t>
  </si>
  <si>
    <t>INVACPARSHAPPLI</t>
  </si>
  <si>
    <t>INVACPARSHAPPLII</t>
  </si>
  <si>
    <t>INVPPFAUDITOREXAPPL</t>
  </si>
  <si>
    <t>INVCUSTOEXEMPPUBLICAPPL</t>
  </si>
  <si>
    <t>INVMGRAPPL</t>
  </si>
  <si>
    <t>INVFUNCPUBFUNDAPPL</t>
  </si>
  <si>
    <t>INVAUDITORAPPL</t>
  </si>
  <si>
    <t>INVCOMPOFFAPPL</t>
  </si>
  <si>
    <t>INVEXEMPTFSAPPL</t>
  </si>
  <si>
    <t>INVSEPARATELICEXEMAPPL</t>
  </si>
  <si>
    <t>INVEXTFINANCIALS</t>
  </si>
  <si>
    <t>INVOPEREXCHAPPL</t>
  </si>
  <si>
    <t>INVRECOGFOREIGNFUNDAPPL</t>
  </si>
  <si>
    <t>INVRECOGPIFAPPL</t>
  </si>
  <si>
    <t>INVRECOGMFPRPFAPPL</t>
  </si>
  <si>
    <t>INVREGPROSPECTUSPUBFUNDAPPL</t>
  </si>
  <si>
    <t>INVREGPROSPECTUSAPPL</t>
  </si>
  <si>
    <t>INVREGSUPPROSPECTUSAPPL</t>
  </si>
  <si>
    <t>INVREGPROSPECTUSPUBFUNAMENAPPL</t>
  </si>
  <si>
    <t>INVREVOCVARLICAPPL</t>
  </si>
  <si>
    <t>INVRECOGEXCHANGEAPPL</t>
  </si>
  <si>
    <t>INVCHANGEOFNAMEAPPL</t>
  </si>
  <si>
    <t>INVDISRCAPPL</t>
  </si>
  <si>
    <t>INVEXTNDFINYRENDAPPL</t>
  </si>
  <si>
    <t>INVMODAPPLRCPROVAPPL</t>
  </si>
  <si>
    <t>INVMUTFUNDSPCAPPL</t>
  </si>
  <si>
    <t>INVAPPROVEDFUNDAPPL</t>
  </si>
  <si>
    <t>INVARRANGINGDEALSAPPL</t>
  </si>
  <si>
    <t>INVAUTHORIZEDREPAPPL</t>
  </si>
  <si>
    <t>INVCUSTOFINVEXMFAPPL</t>
  </si>
  <si>
    <t>INVCUSTOFINVMFAPPL</t>
  </si>
  <si>
    <t>INVDEALINGASPRINCIPALAPPL</t>
  </si>
  <si>
    <t>INVDEALINGASAGENTAPPL</t>
  </si>
  <si>
    <t>INVDIRECTORPUBLICFUNDAPPL</t>
  </si>
  <si>
    <t>INVINCUBATORFUNDAPPL</t>
  </si>
  <si>
    <t>INVADVICEEXMFAPPL</t>
  </si>
  <si>
    <t>INVADVICEMFAPPL</t>
  </si>
  <si>
    <t>INVMGINGINSUPRODAPPL</t>
  </si>
  <si>
    <t>INVMGINGMFAPPL</t>
  </si>
  <si>
    <t>INVMGINGOTHERTYPESINVAPPL</t>
  </si>
  <si>
    <t>INVMGINGPENSIONSCHEMESAPPL</t>
  </si>
  <si>
    <t>INVMGINGSPEXMFAPPL</t>
  </si>
  <si>
    <t>INVPFFAPP</t>
  </si>
  <si>
    <t>INVSPCAPPAPROVE</t>
  </si>
  <si>
    <t>INVSPCAPPFEECOMP</t>
  </si>
  <si>
    <t>INVSPCAPPFEEPORT</t>
  </si>
  <si>
    <t>INVSROFDIRAPPL</t>
  </si>
  <si>
    <t>INVSPCAPPNOTIFY</t>
  </si>
  <si>
    <t>INVVASPACQSIGCONAPPL</t>
  </si>
  <si>
    <t>INVVASPCPASTCDSIAPPL</t>
  </si>
  <si>
    <t>INVVASPACPARSHAPPLI</t>
  </si>
  <si>
    <t>INVVASPACPARSHAPPLII</t>
  </si>
  <si>
    <t>INVVASPSROFDIRAPPL</t>
  </si>
  <si>
    <t>INVVASPARAPPL</t>
  </si>
  <si>
    <t>INVVASPAUDITORAPPL</t>
  </si>
  <si>
    <t>INVVASPCHGNAMEAPPL</t>
  </si>
  <si>
    <t>INVVASPEXTFINANCIALS</t>
  </si>
  <si>
    <t>INVVASPREGAPPL</t>
  </si>
  <si>
    <t>INVVASPOVAEAPPL</t>
  </si>
  <si>
    <t>INVVASPCUSTAPPL</t>
  </si>
  <si>
    <t>INVACQSIGINTLICAPPR</t>
  </si>
  <si>
    <t>INVPPFAPPROVALEXTAFS</t>
  </si>
  <si>
    <t>INVCPASTCDSIAPPR</t>
  </si>
  <si>
    <t>INVACPARSHAPPRI</t>
  </si>
  <si>
    <t>INVACPARSHAPPRII</t>
  </si>
  <si>
    <t>INVCOMPOFFAPPR</t>
  </si>
  <si>
    <t>INVSROFDIRAPPR</t>
  </si>
  <si>
    <t>INVFUNCPUBFUNDAPPR</t>
  </si>
  <si>
    <t>INVAUDITORAPPR</t>
  </si>
  <si>
    <t>INVPIFEXTAFSAPPR</t>
  </si>
  <si>
    <t>INVEXTNDFINYRENDAPPR</t>
  </si>
  <si>
    <t>INVMGRAPPR</t>
  </si>
  <si>
    <t>INVRECOGEXCHANGEAPPR</t>
  </si>
  <si>
    <t>INVCHANGEOFNAMEAPPR</t>
  </si>
  <si>
    <t>INVDISRCAPPR</t>
  </si>
  <si>
    <t>INVAPPROVALSUBSIDIARY</t>
  </si>
  <si>
    <t>INVMODAPPLREGCODEAPPR</t>
  </si>
  <si>
    <t>INVBRANCHREPOUTBVIAPPR</t>
  </si>
  <si>
    <t>INVAUTHORIZEDREPAPPR</t>
  </si>
  <si>
    <t>INVDIRECTORPUBLICFUNDAPPR</t>
  </si>
  <si>
    <t>INVREGPROSPECTUSPUBFUND</t>
  </si>
  <si>
    <t>INVREGPROSPECTUS</t>
  </si>
  <si>
    <t>INVREGSUPPROSPECTUS</t>
  </si>
  <si>
    <t>INVREGPROSPECTUSPUBFUNAMEN</t>
  </si>
  <si>
    <t>INVVASP34ISSCERTAPPR</t>
  </si>
  <si>
    <t>INVVASPCPASTCDSIAPPR</t>
  </si>
  <si>
    <t>INVVASPACPARSHAPPRI</t>
  </si>
  <si>
    <t>INVVASPACPARSHAPPRII</t>
  </si>
  <si>
    <t>INVVASPACQSIGCONAPPR</t>
  </si>
  <si>
    <t>INVVASPCHGNAMEAPPR</t>
  </si>
  <si>
    <t>INVVASPSROFDIRAPPR</t>
  </si>
  <si>
    <t>INVVASPAUDITORAPPR</t>
  </si>
  <si>
    <t>INVCOMPOFFEX</t>
  </si>
  <si>
    <t>INVEXEMPTFS</t>
  </si>
  <si>
    <t>INVEXEMPMFSPCAUDSTAT</t>
  </si>
  <si>
    <t>INVEXEMPMFSPCFUNCT</t>
  </si>
  <si>
    <t>INVADMININVEXMFLC</t>
  </si>
  <si>
    <t>INVADMININVMFLC</t>
  </si>
  <si>
    <t>INVARRANGINGDEALSLC</t>
  </si>
  <si>
    <t>INVCUSTOFINVMFLC</t>
  </si>
  <si>
    <t>INVDEALINGASPRINCIPALLC</t>
  </si>
  <si>
    <t>INVDEALINGASAGENTLC</t>
  </si>
  <si>
    <t>INVADVICEEXMFLC</t>
  </si>
  <si>
    <t>INVADVICEMFLC</t>
  </si>
  <si>
    <t>INVMGINGINSUPRODLC</t>
  </si>
  <si>
    <t>INVMGINGMFLC</t>
  </si>
  <si>
    <t>INVMGINGOTHERTYPESINVLC</t>
  </si>
  <si>
    <t>INVMGINGPENSIONSCHEMESLC</t>
  </si>
  <si>
    <t>INVMGINGSPEXMFLC</t>
  </si>
  <si>
    <t>INVESTMEXCHANGEILF</t>
  </si>
  <si>
    <t>INVPPFIRF</t>
  </si>
  <si>
    <t>INVPFFIRF</t>
  </si>
  <si>
    <t>INVRECOGFOREIGNFUND</t>
  </si>
  <si>
    <t>INVRECOGPIF</t>
  </si>
  <si>
    <t>INVSPCIRFJULY1COMP</t>
  </si>
  <si>
    <t>INVSPCIRFJUNE30COMP</t>
  </si>
  <si>
    <t>INVSPCIRFJULY1PORT</t>
  </si>
  <si>
    <t>INVSPCIRFJUNE30PORT</t>
  </si>
  <si>
    <t>INVSPCPUBFUNDMAX</t>
  </si>
  <si>
    <t>INVSPCPUBFUNDJUNE30</t>
  </si>
  <si>
    <t>INVSPCPUBFUNDJULY1</t>
  </si>
  <si>
    <t>INVVASPIREGFEE</t>
  </si>
  <si>
    <t>INVVASPIAPPRFEE</t>
  </si>
  <si>
    <t>INVVASPOVAEIREGFEE</t>
  </si>
  <si>
    <t>INVVASPPCIREGFEE</t>
  </si>
  <si>
    <t>INVCUSTOFINVEXMFLC</t>
  </si>
  <si>
    <t>INVADMINWORK</t>
  </si>
  <si>
    <t>INVAPPROVEDFUNDCERTIFICATE</t>
  </si>
  <si>
    <t>INVCERTLICCOPY</t>
  </si>
  <si>
    <t>INVEXEMPLICREGLEGEXC</t>
  </si>
  <si>
    <t>INVEXEMPREQFSCFSCLEG</t>
  </si>
  <si>
    <t>INVANYCOSTRELWORK</t>
  </si>
  <si>
    <t>INVINCUBATORCERTIFICATE</t>
  </si>
  <si>
    <t>INVCERTCOMP</t>
  </si>
  <si>
    <t>INVOTHER</t>
  </si>
  <si>
    <t>INVPIFPROSPECTUS</t>
  </si>
  <si>
    <t>INVANYCOSTEXTRAORD</t>
  </si>
  <si>
    <t>INVRTNCKFEE</t>
  </si>
  <si>
    <t>INVSPCNOTIFYREINST</t>
  </si>
  <si>
    <t>INVSPCOTHERSVC</t>
  </si>
  <si>
    <t>INVVASPCOMAPPAUDITOR</t>
  </si>
  <si>
    <t>INVADMINPENALTY</t>
  </si>
  <si>
    <t>INVAPPROVEDFUNDPENALTYFEE</t>
  </si>
  <si>
    <t>INVFAILACCURATE</t>
  </si>
  <si>
    <t>INVAPPR30</t>
  </si>
  <si>
    <t>INVFAILPRUSTATRETURNEXT</t>
  </si>
  <si>
    <t>INVFAILINACCURATE</t>
  </si>
  <si>
    <t>INVFAILACCURATETIME</t>
  </si>
  <si>
    <t>INVADDITIONPRUSTATEXT</t>
  </si>
  <si>
    <t>INVAPPR30MTH</t>
  </si>
  <si>
    <t>INVINCUBATORPENALTYFEE</t>
  </si>
  <si>
    <t>INVSPCLATEPENALTY</t>
  </si>
  <si>
    <t>INVSPCLATEPENALTYNOTIFY</t>
  </si>
  <si>
    <t>INSULICLOSS</t>
  </si>
  <si>
    <t>INSULICMANG</t>
  </si>
  <si>
    <t>INSULICSPC</t>
  </si>
  <si>
    <t>INSULICAB0-4.9M</t>
  </si>
  <si>
    <t>INSULICAB5M-9.9M</t>
  </si>
  <si>
    <t>INSULICAB10M</t>
  </si>
  <si>
    <t>INSULICINTERMEDIARY</t>
  </si>
  <si>
    <t>INSULICCAP0-500K</t>
  </si>
  <si>
    <t>INSULICCAPD1&lt;1M</t>
  </si>
  <si>
    <t>INSULICCAP5M&lt;10M</t>
  </si>
  <si>
    <t>INSULICCAP10M</t>
  </si>
  <si>
    <t>INSULICCAP1M&lt;2.4M</t>
  </si>
  <si>
    <t>INSULICCAP2.4M&lt;5M</t>
  </si>
  <si>
    <t>INSUSPCSPANNUAL</t>
  </si>
  <si>
    <t>INSUSPCCATCANNUAL</t>
  </si>
  <si>
    <t>INSUSPCSPCATCANNUAL</t>
  </si>
  <si>
    <t>INSUSPCANNUALMAX</t>
  </si>
  <si>
    <t>INSUSPCCATCANNUALMAX</t>
  </si>
  <si>
    <t>INSUSPCANNUAL&lt;500K</t>
  </si>
  <si>
    <t>INSUSPCANNUAL500K&lt;1M</t>
  </si>
  <si>
    <t>INSUSPCANNUAL1M&lt;2.4M</t>
  </si>
  <si>
    <t>INSUSPCANNUAL2.4M&gt;5M</t>
  </si>
  <si>
    <t>INSUSPCANNUAL5M&gt;10M</t>
  </si>
  <si>
    <t>INSUSPCANNUAL10M</t>
  </si>
  <si>
    <t>INSUAPPMANG</t>
  </si>
  <si>
    <t>INSUAPPLOSS</t>
  </si>
  <si>
    <t>INSUSROFDIRAPPL</t>
  </si>
  <si>
    <t>INSUAPPINTERMEDIARY</t>
  </si>
  <si>
    <t>INSUSROFDIRMGRINTAPPL</t>
  </si>
  <si>
    <t>INSUSHARESNOPAIDCASH</t>
  </si>
  <si>
    <t>INSUVARYFIYR</t>
  </si>
  <si>
    <t>INSUEXTSEC57OR58</t>
  </si>
  <si>
    <t>INSUCPASTCDSIAPPLIMINT</t>
  </si>
  <si>
    <t>INSUIACPARSHIIMINTAPPL</t>
  </si>
  <si>
    <t>INSUIACPARSHIIIMINTAPPL</t>
  </si>
  <si>
    <t>INSUCPASTCDSIAPPL</t>
  </si>
  <si>
    <t>INSUIACPARSHIAPPL</t>
  </si>
  <si>
    <t>INSUIACPARSHIIAPPL</t>
  </si>
  <si>
    <t>INSUAPPMANGTRFAPPL</t>
  </si>
  <si>
    <t>INSUTRFMERGEAPPL</t>
  </si>
  <si>
    <t>INSUDESREPAPPL</t>
  </si>
  <si>
    <t>INSUCHANGEOFNAMEAPPL</t>
  </si>
  <si>
    <t>INSUINVADVAFFAPPL</t>
  </si>
  <si>
    <t>INSUINVNTMFAPPL</t>
  </si>
  <si>
    <t>INSUASSETINCLAPPL</t>
  </si>
  <si>
    <t>INSUVAR150APPL</t>
  </si>
  <si>
    <t>INSUDISRCAPPL</t>
  </si>
  <si>
    <t>INSUMODRCAPPL</t>
  </si>
  <si>
    <t>INSUAPPABCD</t>
  </si>
  <si>
    <t>INSULICEXEMPTION</t>
  </si>
  <si>
    <t>INSUACTUARYAPPL</t>
  </si>
  <si>
    <t>INSUAUDITORAPPL</t>
  </si>
  <si>
    <t>INSUINDOFFAPPL</t>
  </si>
  <si>
    <t>INSUVARLICCLASSAPPL</t>
  </si>
  <si>
    <t>INSUVARLICCATAPPL</t>
  </si>
  <si>
    <t>INSUFINSTMTEXAPPL</t>
  </si>
  <si>
    <t>INSUSLOCNOREGAPPL</t>
  </si>
  <si>
    <t>INSUSHAREINTERSTAPPL</t>
  </si>
  <si>
    <t>INSUDIRECTOREMPLOYEEAPPL</t>
  </si>
  <si>
    <t>INSUDEALSHARESAPPL</t>
  </si>
  <si>
    <t>INSUGUARLOANAPPL</t>
  </si>
  <si>
    <t>INSUREMINSFRMGRAPPL</t>
  </si>
  <si>
    <t>INSUVIASSETCHGAPPL</t>
  </si>
  <si>
    <t>INSUDISTAPPL</t>
  </si>
  <si>
    <t>INSUREINACTAPPL</t>
  </si>
  <si>
    <t>INSUINVTRDDERAPPL</t>
  </si>
  <si>
    <t>INSUSPADDAPPL</t>
  </si>
  <si>
    <t>INSUCOMPOFFAPPL</t>
  </si>
  <si>
    <t>INSUREVOCVARLICAPPL</t>
  </si>
  <si>
    <t>INSULICPARTIXAPPL</t>
  </si>
  <si>
    <t>INSUSPCAPPL</t>
  </si>
  <si>
    <t>INSUSPCSPAPPL</t>
  </si>
  <si>
    <t>INSUSPCAPPLCATC</t>
  </si>
  <si>
    <t>INSUSPCSPAPPLCATC</t>
  </si>
  <si>
    <t>INSUINSSPCAPPL</t>
  </si>
  <si>
    <t>INSUINSSPCSPAPPL</t>
  </si>
  <si>
    <t>INSUSPAPPL</t>
  </si>
  <si>
    <t>INSUSROFFCOMPAPPL</t>
  </si>
  <si>
    <t>INSUFOREIGNDISPAPPL</t>
  </si>
  <si>
    <t>INSUDIRSIGINCONTINSUMGRAPPL</t>
  </si>
  <si>
    <t>INSUDIRSIGINCONTINSURERAPPL</t>
  </si>
  <si>
    <t>INSUAPPMANGTRF</t>
  </si>
  <si>
    <t>INSUDISTRAPPROV</t>
  </si>
  <si>
    <t>INSUDEALSHARES</t>
  </si>
  <si>
    <t>INSUGUARLOAN</t>
  </si>
  <si>
    <t>INSUVIASSETCHG</t>
  </si>
  <si>
    <t>INSUDERIVATIVE</t>
  </si>
  <si>
    <t>INSUSROFDIRAPPR</t>
  </si>
  <si>
    <t>INSUOPBROUTVI</t>
  </si>
  <si>
    <t>INSUINCACQSUB</t>
  </si>
  <si>
    <t>INSUCPASTCDSIAPPR</t>
  </si>
  <si>
    <t>INSUIACPARSHI</t>
  </si>
  <si>
    <t>INSUIACPARSHII</t>
  </si>
  <si>
    <t>INSUACTUARYAPPR</t>
  </si>
  <si>
    <t>INSUTRFMERGEAPPR</t>
  </si>
  <si>
    <t>INSUSROFDIRAPPR2</t>
  </si>
  <si>
    <t>INSUCPASTCDSIAPPRIMINT</t>
  </si>
  <si>
    <t>INSUIACPARSHIIMINT</t>
  </si>
  <si>
    <t>INSUIACPARSHIIIMINT</t>
  </si>
  <si>
    <t>INSUREMINSFRMGR</t>
  </si>
  <si>
    <t>INSUDESREPAPPR</t>
  </si>
  <si>
    <t>INSUSHAREINTERST</t>
  </si>
  <si>
    <t>INSUDIRECTOREMPLOYEE</t>
  </si>
  <si>
    <t>INSUAUDITORAPPR</t>
  </si>
  <si>
    <t>INSUCHANGEOFNAMEAPPR</t>
  </si>
  <si>
    <t>INSUEXTSEC57OR58APPR</t>
  </si>
  <si>
    <t>INSUVARLICCATAPPR</t>
  </si>
  <si>
    <t>INSUINVADVAFFAPPR</t>
  </si>
  <si>
    <t>INSUINVNTMFAPPR</t>
  </si>
  <si>
    <t>INSUASSETINCLAPPR</t>
  </si>
  <si>
    <t>INSUVAR150APPR</t>
  </si>
  <si>
    <t>INSUINDOFFAPPR</t>
  </si>
  <si>
    <t>INSUSLOCNOREGAPPR</t>
  </si>
  <si>
    <t>INSUVARLICCLASSAPPR</t>
  </si>
  <si>
    <t>INSUVARYFIYRAPPR</t>
  </si>
  <si>
    <t>INSUSHARESNOCASHAPPR</t>
  </si>
  <si>
    <t>INSUSPADDAPPR</t>
  </si>
  <si>
    <t>INSUCOMPOFFAPPR</t>
  </si>
  <si>
    <t>INSULICPARTIXAPPR</t>
  </si>
  <si>
    <t>INSUSPCAPPR</t>
  </si>
  <si>
    <t>INSUINSSPCAPPR</t>
  </si>
  <si>
    <t>INSUFOREIGNDISPAPPR</t>
  </si>
  <si>
    <t>INSUDIRSIGINCONTAPPR</t>
  </si>
  <si>
    <t>INSUDIRSIGINCONTINSURERAPPR</t>
  </si>
  <si>
    <t>INSUREINACTAPPR</t>
  </si>
  <si>
    <t>INSUDISRCAPPR</t>
  </si>
  <si>
    <t>INSUMODRCAPPR</t>
  </si>
  <si>
    <t>INSUCOMPOFFEX</t>
  </si>
  <si>
    <t>INSUFINSTMTEXAPPR</t>
  </si>
  <si>
    <t>INSUSPCFINSTMTEX</t>
  </si>
  <si>
    <t>INSUOBTAINLICEX</t>
  </si>
  <si>
    <t>INSUOTHERREQEX</t>
  </si>
  <si>
    <t>INSULIC1STINTERMEDIARY</t>
  </si>
  <si>
    <t>INSULIC1STMANG</t>
  </si>
  <si>
    <t>INSULICLOSSINITIAL</t>
  </si>
  <si>
    <t>INSUREGSPCJUNE30</t>
  </si>
  <si>
    <t>INSUREGSPCSPJUNE30</t>
  </si>
  <si>
    <t>INSUREGSPCJUNE30CATC</t>
  </si>
  <si>
    <t>INSUREGSPCSPJUNE30CATC</t>
  </si>
  <si>
    <t>INSUREGSPCJULY1</t>
  </si>
  <si>
    <t>INSUREGSPCSPJULY1</t>
  </si>
  <si>
    <t>INSUREGSPCJULY1CATC</t>
  </si>
  <si>
    <t>INSUREGSPCSPJULY1CATC</t>
  </si>
  <si>
    <t>INSUREGSPCMAX</t>
  </si>
  <si>
    <t>INSUREGSPCMAXCATC</t>
  </si>
  <si>
    <t>INSULICABIF</t>
  </si>
  <si>
    <t>INSULICCSPC</t>
  </si>
  <si>
    <t>INSULICCDEF</t>
  </si>
  <si>
    <t>INSUCERTLICCOPY</t>
  </si>
  <si>
    <t>INSUPUBLICSEARCH</t>
  </si>
  <si>
    <t>INSUCERTREGCOPYPUBDOC</t>
  </si>
  <si>
    <t>INSUCERTCOPYPUBDOC</t>
  </si>
  <si>
    <t>INSUOTHER</t>
  </si>
  <si>
    <t>INSUREINSP</t>
  </si>
  <si>
    <t>INSUOTHERSVC</t>
  </si>
  <si>
    <t>INSUANYOTHERCOST</t>
  </si>
  <si>
    <t>INSUCOMPEXTRABUS</t>
  </si>
  <si>
    <t>INSUADMINWORK</t>
  </si>
  <si>
    <t>INSUCERTREGCOPY</t>
  </si>
  <si>
    <t>INSUADMINPENALTY</t>
  </si>
  <si>
    <t>INSURETURNFAILMTHEXT</t>
  </si>
  <si>
    <t>INSUSPCLATENOTIFY</t>
  </si>
  <si>
    <t>INSUSPCLATEANNUAL</t>
  </si>
  <si>
    <t>INSURETURNFAILMTH</t>
  </si>
  <si>
    <t>INSURETURNFAIL</t>
  </si>
  <si>
    <t>INSURETURNEXTFAIL</t>
  </si>
  <si>
    <t>INSURETURNINFOFAIL</t>
  </si>
  <si>
    <t>INSURTNNOTIFYFAIL</t>
  </si>
  <si>
    <t>INSURTNACCUFAIL</t>
  </si>
  <si>
    <t>INSUREGDEP</t>
  </si>
  <si>
    <t>INSUREGDEPABOVE250K</t>
  </si>
  <si>
    <t>INSUREGDEPBELOW250K</t>
  </si>
  <si>
    <t>INSOANNUALMAR31</t>
  </si>
  <si>
    <t>INSOANNUALRES</t>
  </si>
  <si>
    <t>INSOAPP</t>
  </si>
  <si>
    <t>INSOIPOVERSEAS</t>
  </si>
  <si>
    <t>INSOLICJULY1</t>
  </si>
  <si>
    <t>INSOLICJUNE30</t>
  </si>
  <si>
    <t>INSOLICNONEW</t>
  </si>
  <si>
    <t>INSOCERTLICCOPY</t>
  </si>
  <si>
    <t>INSORTNCKFEE</t>
  </si>
  <si>
    <t>INSOSEARCH</t>
  </si>
  <si>
    <t>INSOADMINPENALTY</t>
  </si>
  <si>
    <t>SB-APPLSBPART</t>
  </si>
  <si>
    <t>INVVASPREGSBAPPL</t>
  </si>
  <si>
    <t>SB-APPRCMPLXMDL</t>
  </si>
  <si>
    <t>TOTAL OF TRANSACTIONS</t>
  </si>
  <si>
    <t>Type Agent Name Here.</t>
  </si>
  <si>
    <t>APPLICATION</t>
  </si>
  <si>
    <t>--------------------Type Company Name Here (Or See Attached List Here) ---------------</t>
  </si>
  <si>
    <t>Select Request:</t>
  </si>
  <si>
    <t>Name exactly as it appears on card:</t>
  </si>
  <si>
    <t>Individual Authorised to use the above credit card:</t>
  </si>
  <si>
    <t>Number:</t>
  </si>
  <si>
    <t>I/We</t>
  </si>
  <si>
    <t>CREDIT CARD AUTHORISATION</t>
  </si>
  <si>
    <t>Credit Card Type:</t>
  </si>
  <si>
    <t>Expiry Date: mm/yy</t>
  </si>
  <si>
    <t>Wire Transfer-Remitting Bank:</t>
  </si>
  <si>
    <t>Bank Draft/ Money Order -- #:</t>
  </si>
  <si>
    <t>Company Check -- #:</t>
  </si>
  <si>
    <t>Payment on Account #:</t>
  </si>
  <si>
    <r>
      <t xml:space="preserve">* Checks presented should total the amount highlighted in </t>
    </r>
    <r>
      <rPr>
        <b/>
        <i/>
        <sz val="8"/>
        <rFont val="Segoe UI"/>
        <family val="2"/>
      </rPr>
      <t>YELLOW</t>
    </r>
    <r>
      <rPr>
        <i/>
        <sz val="8"/>
        <rFont val="Segoe UI"/>
        <family val="2"/>
      </rPr>
      <t xml:space="preserve">.
* Send Transaction Payments &amp; Top Up on </t>
    </r>
    <r>
      <rPr>
        <b/>
        <i/>
        <sz val="8"/>
        <rFont val="Segoe UI"/>
        <family val="2"/>
      </rPr>
      <t>SEPARATE FORMS</t>
    </r>
    <r>
      <rPr>
        <i/>
        <sz val="8"/>
        <rFont val="Segoe UI"/>
        <family val="2"/>
      </rPr>
      <t xml:space="preserve">.
* DO NOT Mix </t>
    </r>
    <r>
      <rPr>
        <b/>
        <i/>
        <sz val="8"/>
        <rFont val="Segoe UI"/>
        <family val="2"/>
      </rPr>
      <t>Divisions</t>
    </r>
    <r>
      <rPr>
        <i/>
        <sz val="8"/>
        <rFont val="Segoe UI"/>
        <family val="2"/>
      </rPr>
      <t xml:space="preserve"> on Form-Submit </t>
    </r>
    <r>
      <rPr>
        <b/>
        <i/>
        <sz val="8"/>
        <rFont val="Segoe UI"/>
        <family val="2"/>
      </rPr>
      <t>SEPARATE FORMS.</t>
    </r>
    <r>
      <rPr>
        <i/>
        <sz val="8"/>
        <rFont val="Segoe UI"/>
        <family val="2"/>
      </rPr>
      <t xml:space="preserve">
* For </t>
    </r>
    <r>
      <rPr>
        <b/>
        <i/>
        <sz val="8"/>
        <rFont val="Segoe UI"/>
        <family val="2"/>
      </rPr>
      <t xml:space="preserve">LONG </t>
    </r>
    <r>
      <rPr>
        <i/>
        <sz val="8"/>
        <rFont val="Segoe UI"/>
        <family val="2"/>
      </rPr>
      <t xml:space="preserve">List of Licence Fees: Add Separate Sheet With Names.
</t>
    </r>
  </si>
  <si>
    <t>Master Card</t>
  </si>
  <si>
    <t>VISA</t>
  </si>
  <si>
    <t>Discover</t>
  </si>
  <si>
    <t>AMEX</t>
  </si>
  <si>
    <t>Payment Total</t>
  </si>
  <si>
    <t xml:space="preserve">Today's Date: </t>
  </si>
  <si>
    <t>Credit Card Holders Signature Required :</t>
  </si>
  <si>
    <t>Name / Signature Required:</t>
  </si>
  <si>
    <t>Cash Payment Should Not Exceed USD $500.00</t>
  </si>
  <si>
    <t>The years are set to change automatically to begin from current year.</t>
  </si>
  <si>
    <t xml:space="preserve">                                                     Additional Notes:</t>
  </si>
  <si>
    <t>RF02
01/2024</t>
  </si>
  <si>
    <t xml:space="preserve">CREDIT CARD </t>
  </si>
  <si>
    <t xml:space="preserve">           --------------Fill CREDIT CARD Authorisation Below---------------------------------</t>
  </si>
  <si>
    <t>hereby authorised the BVI Financial Services Commission to charge the credit card the payment total listed above for payment of fees related to the transactions requested above.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</si>
</sst>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_-&quot;US$&quot;* #,##0.00_-;\-&quot;US$&quot;* #,##0.00_-;_-&quot;US$&quot;* &quot;-&quot;??_-;_-@_-"/>
    <numFmt numFmtId="165" formatCode="[$]d\ mmm\ yyyy;@" x16r2:formatCode16="[$-en-VG,1]d\ mmm\ yyyy;@"/>
    <numFmt numFmtId="166" formatCode="[$]d\ mmmm\ yyyy;@" x16r2:formatCode16="[$-en-VG,1]d\ mmmm\ yyyy;@"/>
    <numFmt numFmtId="167" formatCode="&quot;US$&quot;#,##0.00"/>
    <numFmt numFmtId="168" formatCode="0000\-0000\-0000\-0000"/>
    <numFmt numFmtId="169" formatCode="yyyy"/>
    <numFmt numFmtId="170" formatCode="[$-409]mmmm\ d\,\ yyyy;@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Segoe UI"/>
      <family val="2"/>
    </font>
    <font>
      <b/>
      <sz val="9"/>
      <name val="Segoe UI"/>
      <family val="2"/>
    </font>
    <font>
      <sz val="9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9"/>
      <name val="Segoe UI"/>
      <family val="2"/>
    </font>
    <font>
      <b/>
      <sz val="14"/>
      <color theme="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Segoe UI"/>
      <family val="2"/>
    </font>
    <font>
      <sz val="8"/>
      <color theme="1"/>
      <name val="Calibri"/>
      <family val="2"/>
      <scheme val="minor"/>
    </font>
    <font>
      <sz val="8"/>
      <color theme="0"/>
      <name val="Segoe UI"/>
      <family val="2"/>
    </font>
    <font>
      <i/>
      <sz val="8"/>
      <color rgb="FFFF0000"/>
      <name val="Segoe UI"/>
      <family val="2"/>
    </font>
    <font>
      <b/>
      <sz val="11"/>
      <color theme="4"/>
      <name val="Calibri"/>
      <family val="2"/>
      <scheme val="minor"/>
    </font>
    <font>
      <b/>
      <sz val="11"/>
      <color theme="1"/>
      <name val="Amasis MT Pro Black"/>
      <family val="1"/>
    </font>
    <font>
      <b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Segoe UI"/>
      <family val="2"/>
    </font>
    <font>
      <b/>
      <sz val="18"/>
      <color theme="1"/>
      <name val="Imprint MT Shadow"/>
      <family val="5"/>
    </font>
    <font>
      <b/>
      <sz val="10"/>
      <color rgb="FFFF0000"/>
      <name val="Calibri"/>
      <family val="2"/>
      <scheme val="minor"/>
    </font>
    <font>
      <b/>
      <sz val="8"/>
      <color theme="1"/>
      <name val="Amasis MT Pro Black"/>
      <family val="1"/>
    </font>
    <font>
      <i/>
      <sz val="8"/>
      <name val="Segoe UI"/>
      <family val="2"/>
    </font>
    <font>
      <b/>
      <i/>
      <sz val="8"/>
      <name val="Segoe UI"/>
      <family val="2"/>
    </font>
    <font>
      <b/>
      <sz val="12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1"/>
      <name val="Calibri Light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theme="0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tted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dotted">
        <color auto="1"/>
      </top>
      <bottom/>
      <diagonal/>
    </border>
    <border>
      <left style="double">
        <color auto="1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>
      <alignment vertical="center"/>
    </xf>
    <xf numFmtId="0" fontId="13" fillId="0" borderId="0">
      <alignment vertical="center"/>
    </xf>
    <xf numFmtId="164" fontId="13" fillId="0" borderId="0" applyFont="0" applyFill="0" applyBorder="0" applyAlignment="0" applyProtection="0"/>
  </cellStyleXfs>
  <cellXfs count="202">
    <xf numFmtId="0" fontId="0" fillId="0" borderId="0" xfId="0"/>
    <xf numFmtId="0" fontId="5" fillId="5" borderId="4" xfId="4" applyFont="1" applyFill="1" applyBorder="1">
      <alignment vertical="center"/>
    </xf>
    <xf numFmtId="0" fontId="5" fillId="2" borderId="4" xfId="4" applyFont="1" applyFill="1" applyBorder="1">
      <alignment vertical="center"/>
    </xf>
    <xf numFmtId="0" fontId="5" fillId="0" borderId="4" xfId="4" applyFont="1" applyBorder="1">
      <alignment vertical="center"/>
    </xf>
    <xf numFmtId="0" fontId="13" fillId="5" borderId="0" xfId="4" applyFill="1">
      <alignment vertical="center"/>
    </xf>
    <xf numFmtId="0" fontId="13" fillId="2" borderId="0" xfId="4" applyFill="1">
      <alignment vertical="center"/>
    </xf>
    <xf numFmtId="0" fontId="13" fillId="0" borderId="0" xfId="4">
      <alignment vertical="center"/>
    </xf>
    <xf numFmtId="0" fontId="13" fillId="6" borderId="0" xfId="4" applyFill="1">
      <alignment vertical="center"/>
    </xf>
    <xf numFmtId="0" fontId="13" fillId="7" borderId="0" xfId="4" applyFill="1">
      <alignment vertical="center"/>
    </xf>
    <xf numFmtId="0" fontId="13" fillId="8" borderId="0" xfId="4" applyFill="1">
      <alignment vertical="center"/>
    </xf>
    <xf numFmtId="0" fontId="5" fillId="7" borderId="4" xfId="0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5" fillId="2" borderId="0" xfId="4" applyFont="1" applyFill="1" applyAlignment="1">
      <alignment horizontal="center" vertical="center"/>
    </xf>
    <xf numFmtId="0" fontId="6" fillId="2" borderId="0" xfId="0" applyFont="1" applyFill="1" applyAlignment="1" applyProtection="1">
      <alignment vertical="center"/>
      <protection hidden="1"/>
    </xf>
    <xf numFmtId="0" fontId="0" fillId="5" borderId="0" xfId="0" applyFill="1" applyAlignment="1">
      <alignment vertical="center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2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Protection="1">
      <protection hidden="1"/>
    </xf>
    <xf numFmtId="165" fontId="3" fillId="2" borderId="2" xfId="0" applyNumberFormat="1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/>
      <protection hidden="1"/>
    </xf>
    <xf numFmtId="0" fontId="3" fillId="2" borderId="0" xfId="0" applyFont="1" applyFill="1" applyAlignment="1" applyProtection="1">
      <alignment horizontal="left"/>
      <protection hidden="1"/>
    </xf>
    <xf numFmtId="0" fontId="7" fillId="0" borderId="0" xfId="0" applyFont="1" applyProtection="1">
      <protection hidden="1"/>
    </xf>
    <xf numFmtId="44" fontId="7" fillId="2" borderId="0" xfId="1" applyFont="1" applyFill="1" applyProtection="1">
      <protection hidden="1"/>
    </xf>
    <xf numFmtId="0" fontId="7" fillId="2" borderId="0" xfId="1" applyNumberFormat="1" applyFont="1" applyFill="1" applyAlignment="1" applyProtection="1">
      <alignment horizontal="center"/>
      <protection hidden="1"/>
    </xf>
    <xf numFmtId="0" fontId="13" fillId="2" borderId="0" xfId="4" applyFill="1" applyProtection="1">
      <alignment vertical="center"/>
      <protection hidden="1"/>
    </xf>
    <xf numFmtId="164" fontId="0" fillId="2" borderId="0" xfId="5" applyFont="1" applyFill="1" applyAlignment="1" applyProtection="1">
      <alignment vertical="center"/>
      <protection hidden="1"/>
    </xf>
    <xf numFmtId="0" fontId="6" fillId="2" borderId="0" xfId="0" applyFont="1" applyFill="1" applyProtection="1">
      <protection hidden="1"/>
    </xf>
    <xf numFmtId="0" fontId="4" fillId="2" borderId="6" xfId="3" applyFill="1" applyBorder="1" applyProtection="1">
      <alignment vertical="center"/>
      <protection hidden="1"/>
    </xf>
    <xf numFmtId="164" fontId="5" fillId="2" borderId="6" xfId="2" applyFont="1" applyFill="1" applyBorder="1" applyAlignment="1" applyProtection="1">
      <alignment horizontal="left" vertical="center"/>
      <protection hidden="1"/>
    </xf>
    <xf numFmtId="164" fontId="6" fillId="2" borderId="0" xfId="2" applyFont="1" applyFill="1" applyAlignment="1" applyProtection="1">
      <alignment vertical="center"/>
      <protection hidden="1"/>
    </xf>
    <xf numFmtId="0" fontId="4" fillId="2" borderId="0" xfId="3" applyFill="1" applyProtection="1">
      <alignment vertical="center"/>
      <protection hidden="1"/>
    </xf>
    <xf numFmtId="164" fontId="4" fillId="2" borderId="0" xfId="2" applyFont="1" applyFill="1" applyAlignment="1" applyProtection="1">
      <alignment vertical="center"/>
      <protection hidden="1"/>
    </xf>
    <xf numFmtId="0" fontId="2" fillId="2" borderId="0" xfId="1" applyNumberFormat="1" applyFont="1" applyFill="1" applyBorder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4" fillId="2" borderId="0" xfId="0" applyFont="1" applyFill="1" applyProtection="1">
      <protection locked="0" hidden="1"/>
    </xf>
    <xf numFmtId="0" fontId="4" fillId="2" borderId="0" xfId="3" applyFill="1" applyAlignment="1" applyProtection="1">
      <alignment horizontal="center" vertical="center"/>
      <protection locked="0" hidden="1"/>
    </xf>
    <xf numFmtId="0" fontId="4" fillId="2" borderId="0" xfId="4" applyFont="1" applyFill="1" applyAlignment="1" applyProtection="1">
      <alignment horizontal="center" vertical="center"/>
      <protection locked="0" hidden="1"/>
    </xf>
    <xf numFmtId="0" fontId="0" fillId="2" borderId="0" xfId="0" applyFill="1" applyAlignment="1" applyProtection="1">
      <alignment horizontal="center" vertical="center"/>
      <protection locked="0" hidden="1"/>
    </xf>
    <xf numFmtId="0" fontId="13" fillId="2" borderId="0" xfId="4" applyFill="1" applyAlignment="1" applyProtection="1">
      <alignment horizontal="left" vertical="center"/>
      <protection hidden="1"/>
    </xf>
    <xf numFmtId="0" fontId="0" fillId="2" borderId="6" xfId="0" applyFill="1" applyBorder="1" applyAlignment="1" applyProtection="1">
      <alignment horizontal="left"/>
      <protection locked="0"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4" fillId="2" borderId="0" xfId="3" applyFill="1" applyAlignment="1" applyProtection="1">
      <alignment horizontal="left" vertical="center"/>
      <protection hidden="1"/>
    </xf>
    <xf numFmtId="0" fontId="0" fillId="6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vertical="center"/>
    </xf>
    <xf numFmtId="44" fontId="0" fillId="2" borderId="0" xfId="1" applyFont="1" applyFill="1" applyAlignment="1">
      <alignment vertical="center"/>
    </xf>
    <xf numFmtId="0" fontId="5" fillId="2" borderId="4" xfId="4" applyFont="1" applyFill="1" applyBorder="1" applyAlignment="1">
      <alignment horizontal="center" vertical="center"/>
    </xf>
    <xf numFmtId="0" fontId="17" fillId="2" borderId="0" xfId="0" applyFont="1" applyFill="1" applyAlignment="1" applyProtection="1">
      <alignment horizontal="center"/>
      <protection hidden="1"/>
    </xf>
    <xf numFmtId="0" fontId="17" fillId="2" borderId="8" xfId="0" applyFont="1" applyFill="1" applyBorder="1" applyAlignment="1" applyProtection="1">
      <alignment horizontal="center" vertical="center"/>
      <protection hidden="1"/>
    </xf>
    <xf numFmtId="0" fontId="19" fillId="2" borderId="8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20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8" fillId="2" borderId="0" xfId="0" quotePrefix="1" applyFont="1" applyFill="1" applyAlignment="1" applyProtection="1">
      <alignment vertical="center"/>
      <protection hidden="1"/>
    </xf>
    <xf numFmtId="0" fontId="5" fillId="5" borderId="0" xfId="4" applyFont="1" applyFill="1" applyAlignment="1">
      <alignment horizontal="center" vertical="center"/>
    </xf>
    <xf numFmtId="0" fontId="5" fillId="6" borderId="0" xfId="4" applyFont="1" applyFill="1" applyAlignment="1">
      <alignment horizontal="center" vertical="center"/>
    </xf>
    <xf numFmtId="0" fontId="5" fillId="7" borderId="0" xfId="4" applyFont="1" applyFill="1" applyAlignment="1">
      <alignment horizontal="center" vertical="center"/>
    </xf>
    <xf numFmtId="0" fontId="5" fillId="8" borderId="0" xfId="4" applyFont="1" applyFill="1" applyAlignment="1">
      <alignment horizontal="center" vertical="center"/>
    </xf>
    <xf numFmtId="0" fontId="5" fillId="9" borderId="0" xfId="4" applyFont="1" applyFill="1" applyAlignment="1">
      <alignment horizontal="center" vertical="center"/>
    </xf>
    <xf numFmtId="0" fontId="0" fillId="2" borderId="13" xfId="0" applyFill="1" applyBorder="1" applyProtection="1"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0" fillId="2" borderId="16" xfId="0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21" fillId="2" borderId="0" xfId="0" applyFont="1" applyFill="1" applyProtection="1">
      <protection locked="0" hidden="1"/>
    </xf>
    <xf numFmtId="0" fontId="0" fillId="3" borderId="4" xfId="0" applyFill="1" applyBorder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right" vertical="center"/>
      <protection hidden="1"/>
    </xf>
    <xf numFmtId="49" fontId="0" fillId="2" borderId="6" xfId="0" applyNumberFormat="1" applyFill="1" applyBorder="1" applyAlignment="1" applyProtection="1">
      <alignment horizontal="center"/>
      <protection locked="0" hidden="1"/>
    </xf>
    <xf numFmtId="0" fontId="2" fillId="0" borderId="0" xfId="0" applyFont="1" applyAlignment="1">
      <alignment vertical="center"/>
    </xf>
    <xf numFmtId="164" fontId="5" fillId="2" borderId="4" xfId="1" applyNumberFormat="1" applyFont="1" applyFill="1" applyBorder="1" applyAlignment="1">
      <alignment vertical="center"/>
    </xf>
    <xf numFmtId="164" fontId="0" fillId="5" borderId="0" xfId="2" applyFont="1" applyFill="1" applyAlignment="1">
      <alignment vertical="center"/>
    </xf>
    <xf numFmtId="164" fontId="0" fillId="6" borderId="0" xfId="0" applyNumberFormat="1" applyFill="1" applyAlignment="1">
      <alignment vertical="center"/>
    </xf>
    <xf numFmtId="164" fontId="0" fillId="7" borderId="0" xfId="2" applyFont="1" applyFill="1" applyAlignment="1">
      <alignment vertical="center"/>
    </xf>
    <xf numFmtId="164" fontId="0" fillId="8" borderId="0" xfId="0" applyNumberFormat="1" applyFill="1" applyAlignment="1">
      <alignment vertical="center"/>
    </xf>
    <xf numFmtId="164" fontId="0" fillId="9" borderId="0" xfId="0" applyNumberFormat="1" applyFill="1" applyAlignment="1">
      <alignment vertical="center"/>
    </xf>
    <xf numFmtId="164" fontId="0" fillId="2" borderId="0" xfId="1" applyNumberFormat="1" applyFont="1" applyFill="1" applyAlignment="1">
      <alignment vertical="center"/>
    </xf>
    <xf numFmtId="164" fontId="0" fillId="0" borderId="0" xfId="1" applyNumberFormat="1" applyFont="1" applyFill="1" applyAlignment="1">
      <alignment vertical="center"/>
    </xf>
    <xf numFmtId="164" fontId="0" fillId="5" borderId="0" xfId="1" applyNumberFormat="1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7" fillId="7" borderId="0" xfId="0" applyFont="1" applyFill="1" applyAlignment="1">
      <alignment vertical="center"/>
    </xf>
    <xf numFmtId="0" fontId="27" fillId="7" borderId="0" xfId="3" applyFont="1" applyFill="1">
      <alignment vertical="center"/>
    </xf>
    <xf numFmtId="164" fontId="5" fillId="2" borderId="0" xfId="2" applyFont="1" applyFill="1" applyBorder="1" applyAlignment="1" applyProtection="1">
      <alignment horizontal="left" vertical="center"/>
      <protection hidden="1"/>
    </xf>
    <xf numFmtId="49" fontId="4" fillId="2" borderId="0" xfId="1" applyNumberFormat="1" applyFont="1" applyFill="1" applyBorder="1" applyAlignment="1" applyProtection="1">
      <alignment horizontal="center" vertical="center"/>
      <protection hidden="1"/>
    </xf>
    <xf numFmtId="164" fontId="0" fillId="4" borderId="3" xfId="0" applyNumberFormat="1" applyFill="1" applyBorder="1" applyProtection="1">
      <protection hidden="1"/>
    </xf>
    <xf numFmtId="0" fontId="28" fillId="2" borderId="6" xfId="0" applyFont="1" applyFill="1" applyBorder="1" applyAlignment="1" applyProtection="1">
      <alignment horizontal="left"/>
      <protection locked="0" hidden="1"/>
    </xf>
    <xf numFmtId="164" fontId="23" fillId="2" borderId="21" xfId="1" applyNumberFormat="1" applyFont="1" applyFill="1" applyBorder="1" applyAlignment="1" applyProtection="1">
      <alignment vertical="center"/>
      <protection hidden="1"/>
    </xf>
    <xf numFmtId="164" fontId="29" fillId="4" borderId="3" xfId="2" applyFont="1" applyFill="1" applyBorder="1" applyAlignment="1" applyProtection="1">
      <alignment horizontal="left" vertical="center"/>
      <protection hidden="1"/>
    </xf>
    <xf numFmtId="164" fontId="25" fillId="3" borderId="0" xfId="1" applyNumberFormat="1" applyFont="1" applyFill="1" applyBorder="1" applyProtection="1">
      <protection locked="0" hidden="1"/>
    </xf>
    <xf numFmtId="164" fontId="0" fillId="2" borderId="0" xfId="0" applyNumberFormat="1" applyFill="1" applyProtection="1">
      <protection hidden="1"/>
    </xf>
    <xf numFmtId="167" fontId="24" fillId="10" borderId="1" xfId="1" applyNumberFormat="1" applyFont="1" applyFill="1" applyBorder="1" applyProtection="1">
      <protection hidden="1"/>
    </xf>
    <xf numFmtId="44" fontId="0" fillId="2" borderId="1" xfId="0" applyNumberForma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6" xfId="1" applyNumberFormat="1" applyFont="1" applyFill="1" applyBorder="1" applyAlignment="1" applyProtection="1">
      <alignment horizontal="center" vertical="center"/>
      <protection locked="0" hidden="1"/>
    </xf>
    <xf numFmtId="0" fontId="8" fillId="3" borderId="2" xfId="0" applyFont="1" applyFill="1" applyBorder="1" applyAlignment="1" applyProtection="1">
      <alignment horizontal="left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9" borderId="0" xfId="0" applyFill="1" applyProtection="1">
      <protection hidden="1"/>
    </xf>
    <xf numFmtId="0" fontId="31" fillId="9" borderId="0" xfId="0" applyFont="1" applyFill="1" applyAlignment="1" applyProtection="1">
      <alignment vertical="center" wrapText="1"/>
      <protection hidden="1"/>
    </xf>
    <xf numFmtId="0" fontId="22" fillId="9" borderId="4" xfId="0" applyFont="1" applyFill="1" applyBorder="1" applyAlignment="1" applyProtection="1">
      <alignment vertical="center"/>
      <protection hidden="1"/>
    </xf>
    <xf numFmtId="0" fontId="32" fillId="9" borderId="4" xfId="0" applyFont="1" applyFill="1" applyBorder="1" applyAlignment="1" applyProtection="1">
      <alignment vertical="center"/>
      <protection hidden="1"/>
    </xf>
    <xf numFmtId="0" fontId="0" fillId="9" borderId="4" xfId="0" applyFill="1" applyBorder="1" applyProtection="1">
      <protection hidden="1"/>
    </xf>
    <xf numFmtId="0" fontId="3" fillId="9" borderId="0" xfId="0" applyFont="1" applyFill="1" applyProtection="1">
      <protection hidden="1"/>
    </xf>
    <xf numFmtId="0" fontId="17" fillId="11" borderId="0" xfId="0" applyFont="1" applyFill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/>
      <protection hidden="1"/>
    </xf>
    <xf numFmtId="0" fontId="0" fillId="11" borderId="0" xfId="0" applyFill="1" applyProtection="1"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9" fillId="11" borderId="0" xfId="0" applyFont="1" applyFill="1" applyProtection="1">
      <protection hidden="1"/>
    </xf>
    <xf numFmtId="0" fontId="16" fillId="11" borderId="0" xfId="0" applyFont="1" applyFill="1" applyAlignment="1" applyProtection="1">
      <alignment horizontal="center" vertical="center" wrapText="1"/>
      <protection hidden="1"/>
    </xf>
    <xf numFmtId="0" fontId="17" fillId="11" borderId="1" xfId="0" applyFont="1" applyFill="1" applyBorder="1" applyAlignment="1" applyProtection="1">
      <alignment horizontal="center"/>
      <protection hidden="1"/>
    </xf>
    <xf numFmtId="0" fontId="0" fillId="11" borderId="1" xfId="0" applyFill="1" applyBorder="1" applyAlignment="1" applyProtection="1">
      <alignment horizontal="center"/>
      <protection hidden="1"/>
    </xf>
    <xf numFmtId="0" fontId="0" fillId="11" borderId="1" xfId="0" applyFill="1" applyBorder="1" applyProtection="1">
      <protection hidden="1"/>
    </xf>
    <xf numFmtId="0" fontId="18" fillId="11" borderId="5" xfId="0" applyFont="1" applyFill="1" applyBorder="1" applyAlignment="1" applyProtection="1">
      <alignment horizontal="center" vertical="top" wrapText="1"/>
      <protection hidden="1"/>
    </xf>
    <xf numFmtId="0" fontId="6" fillId="11" borderId="10" xfId="0" applyFont="1" applyFill="1" applyBorder="1" applyAlignment="1" applyProtection="1">
      <alignment horizontal="center" vertical="top" wrapText="1"/>
      <protection hidden="1"/>
    </xf>
    <xf numFmtId="0" fontId="5" fillId="11" borderId="5" xfId="3" applyFont="1" applyFill="1" applyBorder="1" applyAlignment="1" applyProtection="1">
      <alignment horizontal="center" vertical="top"/>
      <protection hidden="1"/>
    </xf>
    <xf numFmtId="0" fontId="5" fillId="11" borderId="4" xfId="4" applyFont="1" applyFill="1" applyBorder="1" applyAlignment="1" applyProtection="1">
      <alignment horizontal="center" vertical="top"/>
      <protection hidden="1"/>
    </xf>
    <xf numFmtId="0" fontId="5" fillId="11" borderId="5" xfId="3" applyFont="1" applyFill="1" applyBorder="1" applyAlignment="1" applyProtection="1">
      <alignment vertical="top" wrapText="1"/>
      <protection hidden="1"/>
    </xf>
    <xf numFmtId="0" fontId="5" fillId="11" borderId="5" xfId="3" applyFont="1" applyFill="1" applyBorder="1" applyAlignment="1" applyProtection="1">
      <alignment horizontal="center" vertical="top" wrapText="1"/>
      <protection hidden="1"/>
    </xf>
    <xf numFmtId="164" fontId="5" fillId="11" borderId="5" xfId="2" applyFont="1" applyFill="1" applyBorder="1" applyAlignment="1" applyProtection="1">
      <alignment horizontal="center" vertical="top" wrapText="1"/>
      <protection hidden="1"/>
    </xf>
    <xf numFmtId="0" fontId="5" fillId="11" borderId="5" xfId="2" applyNumberFormat="1" applyFont="1" applyFill="1" applyBorder="1" applyAlignment="1" applyProtection="1">
      <alignment horizontal="center" vertical="top" wrapText="1"/>
      <protection hidden="1"/>
    </xf>
    <xf numFmtId="0" fontId="6" fillId="11" borderId="0" xfId="0" applyFont="1" applyFill="1" applyProtection="1">
      <protection hidden="1"/>
    </xf>
    <xf numFmtId="0" fontId="12" fillId="11" borderId="0" xfId="0" applyFont="1" applyFill="1" applyProtection="1">
      <protection hidden="1"/>
    </xf>
    <xf numFmtId="167" fontId="0" fillId="2" borderId="15" xfId="0" applyNumberFormat="1" applyFill="1" applyBorder="1" applyProtection="1">
      <protection hidden="1"/>
    </xf>
    <xf numFmtId="164" fontId="12" fillId="2" borderId="15" xfId="0" applyNumberFormat="1" applyFont="1" applyFill="1" applyBorder="1" applyProtection="1">
      <protection hidden="1"/>
    </xf>
    <xf numFmtId="49" fontId="0" fillId="2" borderId="15" xfId="0" applyNumberFormat="1" applyFill="1" applyBorder="1" applyProtection="1">
      <protection hidden="1"/>
    </xf>
    <xf numFmtId="49" fontId="0" fillId="2" borderId="16" xfId="0" applyNumberFormat="1" applyFill="1" applyBorder="1" applyProtection="1">
      <protection hidden="1"/>
    </xf>
    <xf numFmtId="0" fontId="0" fillId="11" borderId="23" xfId="0" applyFill="1" applyBorder="1" applyProtection="1">
      <protection hidden="1"/>
    </xf>
    <xf numFmtId="0" fontId="6" fillId="11" borderId="23" xfId="0" applyFont="1" applyFill="1" applyBorder="1" applyProtection="1">
      <protection hidden="1"/>
    </xf>
    <xf numFmtId="0" fontId="28" fillId="3" borderId="6" xfId="0" applyFont="1" applyFill="1" applyBorder="1" applyAlignment="1" applyProtection="1">
      <alignment horizontal="left"/>
      <protection locked="0" hidden="1"/>
    </xf>
    <xf numFmtId="0" fontId="0" fillId="2" borderId="18" xfId="0" applyFill="1" applyBorder="1" applyProtection="1">
      <protection hidden="1"/>
    </xf>
    <xf numFmtId="0" fontId="0" fillId="2" borderId="19" xfId="0" applyFill="1" applyBorder="1" applyProtection="1">
      <protection hidden="1"/>
    </xf>
    <xf numFmtId="0" fontId="0" fillId="2" borderId="20" xfId="0" applyFill="1" applyBorder="1" applyProtection="1">
      <protection hidden="1"/>
    </xf>
    <xf numFmtId="169" fontId="0" fillId="2" borderId="18" xfId="0" applyNumberFormat="1" applyFill="1" applyBorder="1" applyProtection="1">
      <protection hidden="1"/>
    </xf>
    <xf numFmtId="169" fontId="0" fillId="2" borderId="19" xfId="0" applyNumberFormat="1" applyFill="1" applyBorder="1" applyProtection="1">
      <protection hidden="1"/>
    </xf>
    <xf numFmtId="169" fontId="0" fillId="2" borderId="20" xfId="0" applyNumberFormat="1" applyFill="1" applyBorder="1" applyProtection="1">
      <protection hidden="1"/>
    </xf>
    <xf numFmtId="0" fontId="0" fillId="2" borderId="24" xfId="0" applyFill="1" applyBorder="1" applyAlignment="1" applyProtection="1">
      <alignment horizontal="left"/>
      <protection hidden="1"/>
    </xf>
    <xf numFmtId="170" fontId="0" fillId="9" borderId="4" xfId="0" applyNumberFormat="1" applyFill="1" applyBorder="1" applyProtection="1">
      <protection hidden="1"/>
    </xf>
    <xf numFmtId="0" fontId="37" fillId="9" borderId="0" xfId="0" applyFont="1" applyFill="1" applyProtection="1">
      <protection hidden="1"/>
    </xf>
    <xf numFmtId="0" fontId="8" fillId="13" borderId="4" xfId="0" applyFont="1" applyFill="1" applyBorder="1" applyAlignment="1" applyProtection="1">
      <alignment horizontal="left"/>
      <protection locked="0" hidden="1"/>
    </xf>
    <xf numFmtId="0" fontId="0" fillId="2" borderId="25" xfId="0" applyFill="1" applyBorder="1" applyAlignment="1" applyProtection="1">
      <alignment horizontal="left"/>
      <protection hidden="1"/>
    </xf>
    <xf numFmtId="0" fontId="0" fillId="2" borderId="26" xfId="0" applyFill="1" applyBorder="1" applyAlignment="1" applyProtection="1">
      <alignment horizontal="left"/>
      <protection hidden="1"/>
    </xf>
    <xf numFmtId="0" fontId="0" fillId="12" borderId="0" xfId="0" applyFill="1" applyAlignment="1" applyProtection="1">
      <alignment horizontal="left"/>
      <protection locked="0" hidden="1"/>
    </xf>
    <xf numFmtId="0" fontId="36" fillId="0" borderId="22" xfId="0" applyFont="1" applyBorder="1" applyAlignment="1" applyProtection="1">
      <alignment horizontal="left" vertical="center" wrapText="1"/>
      <protection locked="0" hidden="1"/>
    </xf>
    <xf numFmtId="168" fontId="0" fillId="0" borderId="4" xfId="0" applyNumberFormat="1" applyBorder="1" applyAlignment="1" applyProtection="1">
      <alignment horizontal="left"/>
      <protection locked="0" hidden="1"/>
    </xf>
    <xf numFmtId="0" fontId="0" fillId="2" borderId="4" xfId="0" applyFill="1" applyBorder="1" applyProtection="1">
      <protection locked="0" hidden="1"/>
    </xf>
    <xf numFmtId="0" fontId="0" fillId="2" borderId="4" xfId="0" applyFill="1" applyBorder="1" applyAlignment="1" applyProtection="1">
      <alignment horizontal="center"/>
      <protection locked="0" hidden="1"/>
    </xf>
    <xf numFmtId="169" fontId="28" fillId="2" borderId="4" xfId="0" applyNumberFormat="1" applyFont="1" applyFill="1" applyBorder="1" applyAlignment="1" applyProtection="1">
      <alignment horizontal="center"/>
      <protection locked="0" hidden="1"/>
    </xf>
    <xf numFmtId="0" fontId="0" fillId="0" borderId="4" xfId="0" applyBorder="1" applyAlignment="1" applyProtection="1">
      <alignment horizontal="left"/>
      <protection locked="0" hidden="1"/>
    </xf>
    <xf numFmtId="164" fontId="23" fillId="4" borderId="22" xfId="0" applyNumberFormat="1" applyFont="1" applyFill="1" applyBorder="1" applyAlignment="1" applyProtection="1">
      <alignment vertical="center"/>
      <protection hidden="1"/>
    </xf>
    <xf numFmtId="0" fontId="35" fillId="3" borderId="4" xfId="0" applyFont="1" applyFill="1" applyBorder="1" applyAlignment="1" applyProtection="1">
      <alignment horizontal="center" vertical="center" wrapText="1"/>
      <protection hidden="1"/>
    </xf>
    <xf numFmtId="166" fontId="0" fillId="2" borderId="18" xfId="0" applyNumberFormat="1" applyFill="1" applyBorder="1" applyProtection="1">
      <protection hidden="1"/>
    </xf>
    <xf numFmtId="0" fontId="28" fillId="2" borderId="27" xfId="0" applyFont="1" applyFill="1" applyBorder="1" applyAlignment="1" applyProtection="1">
      <alignment horizontal="left" wrapText="1"/>
      <protection locked="0" hidden="1"/>
    </xf>
    <xf numFmtId="0" fontId="18" fillId="2" borderId="16" xfId="0" applyFont="1" applyFill="1" applyBorder="1" applyProtection="1">
      <protection hidden="1"/>
    </xf>
    <xf numFmtId="164" fontId="0" fillId="2" borderId="14" xfId="0" applyNumberFormat="1" applyFill="1" applyBorder="1" applyProtection="1">
      <protection hidden="1"/>
    </xf>
    <xf numFmtId="0" fontId="0" fillId="2" borderId="28" xfId="0" applyFill="1" applyBorder="1" applyProtection="1">
      <protection hidden="1"/>
    </xf>
    <xf numFmtId="0" fontId="0" fillId="2" borderId="29" xfId="0" applyFill="1" applyBorder="1" applyProtection="1">
      <protection hidden="1"/>
    </xf>
    <xf numFmtId="0" fontId="0" fillId="2" borderId="30" xfId="0" applyFill="1" applyBorder="1" applyProtection="1">
      <protection hidden="1"/>
    </xf>
    <xf numFmtId="0" fontId="0" fillId="2" borderId="31" xfId="0" applyFill="1" applyBorder="1" applyProtection="1">
      <protection hidden="1"/>
    </xf>
    <xf numFmtId="0" fontId="18" fillId="2" borderId="30" xfId="0" applyFont="1" applyFill="1" applyBorder="1" applyAlignment="1" applyProtection="1">
      <alignment wrapText="1"/>
      <protection hidden="1"/>
    </xf>
    <xf numFmtId="0" fontId="6" fillId="2" borderId="32" xfId="0" applyFont="1" applyFill="1" applyBorder="1" applyProtection="1">
      <protection hidden="1"/>
    </xf>
    <xf numFmtId="0" fontId="6" fillId="2" borderId="33" xfId="0" applyFont="1" applyFill="1" applyBorder="1" applyProtection="1">
      <protection hidden="1"/>
    </xf>
    <xf numFmtId="0" fontId="0" fillId="2" borderId="19" xfId="0" applyFill="1" applyBorder="1" applyAlignment="1" applyProtection="1">
      <alignment horizontal="left"/>
      <protection hidden="1"/>
    </xf>
    <xf numFmtId="0" fontId="0" fillId="2" borderId="24" xfId="0" applyFill="1" applyBorder="1" applyProtection="1">
      <protection hidden="1"/>
    </xf>
    <xf numFmtId="0" fontId="0" fillId="2" borderId="20" xfId="0" applyFill="1" applyBorder="1" applyAlignment="1" applyProtection="1">
      <alignment horizontal="left"/>
      <protection hidden="1"/>
    </xf>
    <xf numFmtId="0" fontId="2" fillId="9" borderId="0" xfId="0" applyFont="1" applyFill="1" applyAlignment="1" applyProtection="1">
      <alignment horizontal="right"/>
      <protection hidden="1"/>
    </xf>
    <xf numFmtId="0" fontId="0" fillId="12" borderId="0" xfId="0" applyFill="1" applyAlignment="1" applyProtection="1">
      <alignment horizontal="left"/>
      <protection locked="0" hidden="1"/>
    </xf>
    <xf numFmtId="0" fontId="0" fillId="12" borderId="4" xfId="0" applyFill="1" applyBorder="1" applyAlignment="1" applyProtection="1">
      <alignment horizontal="left"/>
      <protection locked="0" hidden="1"/>
    </xf>
    <xf numFmtId="0" fontId="2" fillId="9" borderId="0" xfId="0" applyFont="1" applyFill="1" applyAlignment="1" applyProtection="1">
      <alignment horizontal="left"/>
      <protection hidden="1"/>
    </xf>
    <xf numFmtId="0" fontId="22" fillId="9" borderId="4" xfId="0" applyFont="1" applyFill="1" applyBorder="1" applyAlignment="1" applyProtection="1">
      <alignment horizontal="center" vertical="center"/>
      <protection hidden="1"/>
    </xf>
    <xf numFmtId="44" fontId="3" fillId="3" borderId="2" xfId="1" applyFont="1" applyFill="1" applyBorder="1" applyAlignment="1" applyProtection="1">
      <alignment horizontal="right"/>
      <protection hidden="1"/>
    </xf>
    <xf numFmtId="44" fontId="3" fillId="3" borderId="4" xfId="1" applyFont="1" applyFill="1" applyBorder="1" applyAlignment="1" applyProtection="1">
      <alignment horizontal="right"/>
      <protection hidden="1"/>
    </xf>
    <xf numFmtId="0" fontId="31" fillId="9" borderId="0" xfId="0" applyFont="1" applyFill="1" applyAlignment="1" applyProtection="1">
      <alignment horizontal="left" vertical="center" wrapText="1"/>
      <protection hidden="1"/>
    </xf>
    <xf numFmtId="0" fontId="4" fillId="2" borderId="6" xfId="3" applyFill="1" applyBorder="1" applyAlignment="1" applyProtection="1">
      <alignment horizontal="left" vertical="center"/>
      <protection hidden="1"/>
    </xf>
    <xf numFmtId="0" fontId="31" fillId="3" borderId="0" xfId="0" applyFont="1" applyFill="1" applyAlignment="1" applyProtection="1">
      <alignment wrapText="1"/>
      <protection locked="0" hidden="1"/>
    </xf>
    <xf numFmtId="0" fontId="31" fillId="3" borderId="0" xfId="0" applyFont="1" applyFill="1" applyAlignment="1" applyProtection="1">
      <alignment horizontal="left" wrapText="1"/>
      <protection locked="0" hidden="1"/>
    </xf>
    <xf numFmtId="0" fontId="33" fillId="2" borderId="11" xfId="3" applyFont="1" applyFill="1" applyBorder="1" applyAlignment="1" applyProtection="1">
      <alignment horizontal="center" vertical="top" wrapText="1"/>
      <protection hidden="1"/>
    </xf>
    <xf numFmtId="0" fontId="33" fillId="2" borderId="7" xfId="3" applyFont="1" applyFill="1" applyBorder="1" applyAlignment="1" applyProtection="1">
      <alignment horizontal="center" vertical="top"/>
      <protection hidden="1"/>
    </xf>
    <xf numFmtId="0" fontId="33" fillId="2" borderId="17" xfId="3" applyFont="1" applyFill="1" applyBorder="1" applyAlignment="1" applyProtection="1">
      <alignment horizontal="center" vertical="top"/>
      <protection hidden="1"/>
    </xf>
    <xf numFmtId="0" fontId="33" fillId="2" borderId="0" xfId="3" applyFont="1" applyFill="1" applyAlignment="1" applyProtection="1">
      <alignment horizontal="center" vertical="top"/>
      <protection hidden="1"/>
    </xf>
    <xf numFmtId="0" fontId="33" fillId="2" borderId="12" xfId="3" applyFont="1" applyFill="1" applyBorder="1" applyAlignment="1" applyProtection="1">
      <alignment horizontal="center" vertical="top"/>
      <protection hidden="1"/>
    </xf>
    <xf numFmtId="0" fontId="33" fillId="2" borderId="1" xfId="3" applyFont="1" applyFill="1" applyBorder="1" applyAlignment="1" applyProtection="1">
      <alignment horizontal="center" vertical="top"/>
      <protection hidden="1"/>
    </xf>
    <xf numFmtId="0" fontId="22" fillId="9" borderId="2" xfId="0" applyFont="1" applyFill="1" applyBorder="1" applyAlignment="1" applyProtection="1">
      <alignment horizontal="left" vertical="center"/>
      <protection hidden="1"/>
    </xf>
    <xf numFmtId="0" fontId="22" fillId="9" borderId="4" xfId="0" applyFont="1" applyFill="1" applyBorder="1" applyAlignment="1" applyProtection="1">
      <alignment horizontal="left" vertical="center"/>
      <protection hidden="1"/>
    </xf>
    <xf numFmtId="0" fontId="31" fillId="3" borderId="0" xfId="0" applyFont="1" applyFill="1" applyAlignment="1" applyProtection="1">
      <alignment horizontal="left"/>
      <protection locked="0" hidden="1"/>
    </xf>
    <xf numFmtId="0" fontId="31" fillId="3" borderId="14" xfId="0" applyFont="1" applyFill="1" applyBorder="1" applyAlignment="1" applyProtection="1">
      <alignment horizontal="left"/>
      <protection locked="0" hidden="1"/>
    </xf>
    <xf numFmtId="0" fontId="0" fillId="3" borderId="14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166" fontId="0" fillId="2" borderId="19" xfId="0" applyNumberFormat="1" applyFill="1" applyBorder="1" applyAlignment="1" applyProtection="1">
      <alignment vertical="top" wrapText="1"/>
      <protection hidden="1"/>
    </xf>
    <xf numFmtId="166" fontId="0" fillId="2" borderId="20" xfId="0" applyNumberFormat="1" applyFill="1" applyBorder="1" applyAlignment="1" applyProtection="1">
      <alignment vertical="top" wrapText="1"/>
      <protection hidden="1"/>
    </xf>
    <xf numFmtId="0" fontId="0" fillId="3" borderId="4" xfId="0" applyFill="1" applyBorder="1" applyAlignment="1" applyProtection="1">
      <alignment horizontal="left"/>
      <protection hidden="1"/>
    </xf>
    <xf numFmtId="0" fontId="30" fillId="11" borderId="0" xfId="0" applyFont="1" applyFill="1" applyAlignment="1" applyProtection="1">
      <alignment horizontal="center"/>
      <protection hidden="1"/>
    </xf>
    <xf numFmtId="0" fontId="15" fillId="11" borderId="0" xfId="0" applyFont="1" applyFill="1" applyAlignment="1" applyProtection="1">
      <alignment horizontal="center"/>
      <protection hidden="1"/>
    </xf>
    <xf numFmtId="0" fontId="4" fillId="2" borderId="9" xfId="3" applyFill="1" applyBorder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right" vertical="center" wrapText="1"/>
      <protection hidden="1"/>
    </xf>
    <xf numFmtId="0" fontId="2" fillId="2" borderId="2" xfId="0" applyFont="1" applyFill="1" applyBorder="1" applyAlignment="1" applyProtection="1">
      <alignment horizontal="right" vertical="center"/>
      <protection hidden="1"/>
    </xf>
    <xf numFmtId="170" fontId="14" fillId="0" borderId="2" xfId="0" applyNumberFormat="1" applyFont="1" applyBorder="1" applyAlignment="1" applyProtection="1">
      <alignment horizontal="left" vertical="center"/>
      <protection hidden="1"/>
    </xf>
  </cellXfs>
  <cellStyles count="6">
    <cellStyle name="Currency" xfId="1" builtinId="4"/>
    <cellStyle name="Currency 2" xfId="2" xr:uid="{883555B9-748D-4BE3-B5EC-0E3AFE3B93DB}"/>
    <cellStyle name="Currency 3" xfId="5" xr:uid="{95014C1D-DE4C-4845-849D-AF39B7DBC110}"/>
    <cellStyle name="Normal" xfId="0" builtinId="0"/>
    <cellStyle name="Normal 2" xfId="3" xr:uid="{87058AC8-C97C-4D48-922F-A064469C762B}"/>
    <cellStyle name="Normal 3" xfId="4" xr:uid="{66FF37EC-5074-4059-8F62-9467FEFE837E}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117475</xdr:colOff>
      <xdr:row>0</xdr:row>
      <xdr:rowOff>47625</xdr:rowOff>
    </xdr:from>
    <xdr:ext cx="768350" cy="7434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47625"/>
          <a:ext cx="768350" cy="743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ASH%20RECEIPTS/TRADEMARK%20LISTINGS/Remittance%20Form%20Revised%20Aug%202022%20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ttance Form"/>
      <sheetName val="FEES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A2CFD-2A5D-4517-B83E-811FE4A53FBA}">
  <sheetPr codeName="Sheet1"/>
  <dimension ref="A1:AZ2338"/>
  <sheetViews>
    <sheetView tabSelected="1" topLeftCell="B1" zoomScaleNormal="100" workbookViewId="0">
      <selection activeCell="F5" sqref="F5"/>
    </sheetView>
  </sheetViews>
  <sheetFormatPr defaultColWidth="9.140625" defaultRowHeight="15" x14ac:dyDescent="0.25"/>
  <cols>
    <col min="1" max="1" width="2.5703125" style="19" hidden="1" customWidth="1"/>
    <col min="2" max="2" width="3" style="53" customWidth="1"/>
    <col min="3" max="3" width="4.28515625" style="39" customWidth="1"/>
    <col min="4" max="4" width="18.7109375" style="19" customWidth="1"/>
    <col min="5" max="5" width="13.28515625" style="19" customWidth="1"/>
    <col min="6" max="6" width="11.42578125" style="19" customWidth="1"/>
    <col min="7" max="7" width="78.140625" style="19" customWidth="1"/>
    <col min="8" max="8" width="18.7109375" style="19" customWidth="1"/>
    <col min="9" max="9" width="15.85546875" style="39" customWidth="1"/>
    <col min="10" max="10" width="39.7109375" style="16" hidden="1" customWidth="1"/>
    <col min="11" max="11" width="39.5703125" style="16" hidden="1" customWidth="1"/>
    <col min="12" max="12" width="8.7109375" style="16" hidden="1" customWidth="1"/>
    <col min="13" max="13" width="18.5703125" style="16" hidden="1" customWidth="1"/>
    <col min="14" max="14" width="5.28515625" style="16" hidden="1" customWidth="1"/>
    <col min="15" max="46" width="8.7109375" style="110" customWidth="1"/>
    <col min="47" max="52" width="9.140625" style="110"/>
    <col min="53" max="16384" width="9.140625" style="19"/>
  </cols>
  <sheetData>
    <row r="1" spans="2:52" ht="23.25" x14ac:dyDescent="0.35">
      <c r="B1" s="108"/>
      <c r="C1" s="109"/>
      <c r="D1" s="110"/>
      <c r="E1" s="197" t="s">
        <v>4</v>
      </c>
      <c r="F1" s="197"/>
      <c r="G1" s="197"/>
      <c r="H1" s="111"/>
      <c r="I1" s="112"/>
      <c r="K1" s="66" t="s">
        <v>1417</v>
      </c>
      <c r="L1" s="160" t="s">
        <v>102</v>
      </c>
      <c r="M1" s="161"/>
      <c r="O1" s="132"/>
    </row>
    <row r="2" spans="2:52" ht="22.5" customHeight="1" x14ac:dyDescent="0.35">
      <c r="B2" s="108"/>
      <c r="C2" s="111" t="s">
        <v>3</v>
      </c>
      <c r="D2" s="113" t="s">
        <v>104</v>
      </c>
      <c r="E2" s="196" t="s">
        <v>105</v>
      </c>
      <c r="F2" s="196"/>
      <c r="G2" s="196"/>
      <c r="H2" s="114" t="s">
        <v>1441</v>
      </c>
      <c r="I2" s="112"/>
      <c r="K2" s="68" t="s">
        <v>170</v>
      </c>
      <c r="L2" s="162" t="s">
        <v>1427</v>
      </c>
      <c r="M2" s="163"/>
      <c r="O2" s="132"/>
    </row>
    <row r="3" spans="2:52" ht="18.75" customHeight="1" thickBot="1" x14ac:dyDescent="0.3">
      <c r="B3" s="115"/>
      <c r="C3" s="116"/>
      <c r="D3" s="117"/>
      <c r="E3" s="117"/>
      <c r="F3" s="117"/>
      <c r="G3" s="117"/>
      <c r="H3" s="117"/>
      <c r="I3" s="116"/>
      <c r="K3" s="158" t="s">
        <v>107</v>
      </c>
      <c r="L3" s="162" t="s">
        <v>1426</v>
      </c>
      <c r="M3" s="163"/>
      <c r="O3" s="132"/>
    </row>
    <row r="4" spans="2:52" ht="18" customHeight="1" x14ac:dyDescent="0.25">
      <c r="C4" s="200" t="s">
        <v>111</v>
      </c>
      <c r="D4" s="200"/>
      <c r="E4" s="200"/>
      <c r="F4" s="201">
        <f ca="1">TODAY()</f>
        <v>45300</v>
      </c>
      <c r="G4" s="201"/>
      <c r="H4" s="21"/>
      <c r="I4" s="22"/>
      <c r="L4" s="162" t="s">
        <v>1428</v>
      </c>
      <c r="M4" s="163"/>
      <c r="O4" s="132"/>
    </row>
    <row r="5" spans="2:52" ht="21" customHeight="1" x14ac:dyDescent="0.3">
      <c r="B5" s="199" t="s">
        <v>110</v>
      </c>
      <c r="C5" s="199"/>
      <c r="D5" s="199"/>
      <c r="E5" s="199"/>
      <c r="F5" s="71" t="s">
        <v>171</v>
      </c>
      <c r="G5" s="40" t="s">
        <v>1414</v>
      </c>
      <c r="H5" s="23"/>
      <c r="I5" s="15"/>
      <c r="L5" s="162" t="s">
        <v>163</v>
      </c>
      <c r="M5" s="163"/>
      <c r="O5" s="132"/>
    </row>
    <row r="6" spans="2:52" ht="6" customHeight="1" thickBot="1" x14ac:dyDescent="0.35">
      <c r="C6" s="17"/>
      <c r="D6" s="16"/>
      <c r="E6" s="20"/>
      <c r="F6" s="24"/>
      <c r="G6" s="25"/>
      <c r="H6" s="26"/>
      <c r="I6" s="27"/>
      <c r="L6" s="164" t="s">
        <v>1425</v>
      </c>
      <c r="M6" s="163"/>
      <c r="O6" s="132"/>
    </row>
    <row r="7" spans="2:52" ht="26.25" customHeight="1" x14ac:dyDescent="0.25">
      <c r="B7" s="118" t="s">
        <v>169</v>
      </c>
      <c r="C7" s="119" t="s">
        <v>168</v>
      </c>
      <c r="D7" s="120" t="s">
        <v>5</v>
      </c>
      <c r="E7" s="121" t="s">
        <v>108</v>
      </c>
      <c r="F7" s="122" t="s">
        <v>100</v>
      </c>
      <c r="G7" s="123" t="s">
        <v>167</v>
      </c>
      <c r="H7" s="124" t="s">
        <v>101</v>
      </c>
      <c r="I7" s="125" t="s">
        <v>855</v>
      </c>
      <c r="L7" s="162" t="s">
        <v>103</v>
      </c>
      <c r="M7" s="163"/>
      <c r="O7" s="132"/>
    </row>
    <row r="8" spans="2:52" s="30" customFormat="1" ht="15.75" thickBot="1" x14ac:dyDescent="0.3">
      <c r="B8" s="54" t="str">
        <f>IF(C8&gt;0,1,"")</f>
        <v/>
      </c>
      <c r="C8" s="41"/>
      <c r="D8" s="13" t="str" cm="1">
        <f t="array" ref="D8">IFERROR(_xlfn.CHOOSEROWS('Fees- ALL'!$B$2:$F$556,C8),"")</f>
        <v/>
      </c>
      <c r="E8" s="28"/>
      <c r="F8" s="28"/>
      <c r="G8" s="44"/>
      <c r="H8" s="29"/>
      <c r="I8" s="74" t="str">
        <f>IF(C8&gt;0,$J$8,"")</f>
        <v/>
      </c>
      <c r="J8" s="59">
        <v>0</v>
      </c>
      <c r="L8" s="165" t="s">
        <v>1442</v>
      </c>
      <c r="M8" s="166"/>
      <c r="N8" s="159" t="str">
        <f>H9</f>
        <v/>
      </c>
      <c r="O8" s="133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</row>
    <row r="9" spans="2:52" s="16" customFormat="1" x14ac:dyDescent="0.25">
      <c r="B9" s="55" t="str">
        <f>IF(C8&gt;0,1,"")</f>
        <v/>
      </c>
      <c r="C9" s="31"/>
      <c r="D9" s="31"/>
      <c r="E9" s="31"/>
      <c r="F9" s="31"/>
      <c r="G9" s="45" t="str">
        <f>IF(C8&gt;0,$J$9,"")</f>
        <v/>
      </c>
      <c r="H9" s="32" t="str">
        <f>IFERROR(H8*I8,"")</f>
        <v/>
      </c>
      <c r="I9" s="99" t="str">
        <f>M10</f>
        <v/>
      </c>
      <c r="J9" s="60" t="s">
        <v>1416</v>
      </c>
      <c r="N9" s="128" t="str">
        <f>I9</f>
        <v/>
      </c>
      <c r="O9" s="132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</row>
    <row r="10" spans="2:52" s="18" customFormat="1" ht="15" customHeight="1" x14ac:dyDescent="0.25">
      <c r="B10" s="54" t="str">
        <f>IF(C10&gt;0,2,"")</f>
        <v/>
      </c>
      <c r="C10" s="42"/>
      <c r="D10" s="13" t="str" cm="1">
        <f t="array" ref="D10">IFERROR(_xlfn.CHOOSEROWS('Fees- ALL'!$B$2:$F$556,C10),"")</f>
        <v/>
      </c>
      <c r="E10" s="28"/>
      <c r="F10" s="28"/>
      <c r="G10" s="44"/>
      <c r="H10" s="29"/>
      <c r="I10" s="74" t="str">
        <f>IF(C10&gt;0,$J$8,"")</f>
        <v/>
      </c>
      <c r="J10" s="66" t="str">
        <f>IF(H8=0,"1",0)</f>
        <v>1</v>
      </c>
      <c r="K10" s="67">
        <f>IF(C8&gt;0,1,0)</f>
        <v>0</v>
      </c>
      <c r="L10" s="67">
        <f>K10+J10</f>
        <v>1</v>
      </c>
      <c r="M10" s="67" t="str">
        <f>IF(L10=2,"Amount","")</f>
        <v/>
      </c>
      <c r="N10" s="129" t="str">
        <f>H11</f>
        <v/>
      </c>
      <c r="O10" s="132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</row>
    <row r="11" spans="2:52" s="16" customFormat="1" x14ac:dyDescent="0.25">
      <c r="B11" s="55" t="str">
        <f>IF(C10&gt;0,2,"")</f>
        <v/>
      </c>
      <c r="C11" s="178"/>
      <c r="D11" s="178"/>
      <c r="E11" s="178"/>
      <c r="F11" s="178"/>
      <c r="G11" s="45" t="str">
        <f>IF(C10&gt;0,$J$9,"")</f>
        <v/>
      </c>
      <c r="H11" s="32" t="str">
        <f>IFERROR(H10*I10,"")</f>
        <v/>
      </c>
      <c r="I11" s="99" t="str">
        <f>M11</f>
        <v/>
      </c>
      <c r="J11" s="68" t="str">
        <f>IF(H10=0,"1",0)</f>
        <v>1</v>
      </c>
      <c r="K11" s="16">
        <f>IF(C10&gt;0,1,0)</f>
        <v>0</v>
      </c>
      <c r="L11" s="16">
        <f>K11+J11</f>
        <v>1</v>
      </c>
      <c r="M11" s="16" t="str">
        <f>IF(L11=2,"Amount","")</f>
        <v/>
      </c>
      <c r="N11" s="130" t="str">
        <f>I11</f>
        <v/>
      </c>
      <c r="O11" s="132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</row>
    <row r="12" spans="2:52" s="16" customFormat="1" x14ac:dyDescent="0.25">
      <c r="B12" s="54" t="str">
        <f>IF(C12&gt;0,3,"")</f>
        <v/>
      </c>
      <c r="C12" s="41"/>
      <c r="D12" s="13" t="str" cm="1">
        <f t="array" ref="D12">IFERROR(_xlfn.CHOOSEROWS('Fees- ALL'!$B$2:$F$556,C12),"")</f>
        <v/>
      </c>
      <c r="E12" s="13"/>
      <c r="F12" s="13"/>
      <c r="G12" s="46"/>
      <c r="H12" s="33"/>
      <c r="I12" s="74" t="str">
        <f>IF(C12&gt;0,$J$8,"")</f>
        <v/>
      </c>
      <c r="J12" s="68" t="str">
        <f>IF(H12=0,"1",0)</f>
        <v>1</v>
      </c>
      <c r="K12" s="16">
        <f>IF(C12&gt;0,1,0)</f>
        <v>0</v>
      </c>
      <c r="L12" s="16">
        <f>K12+J12</f>
        <v>1</v>
      </c>
      <c r="M12" s="16" t="str">
        <f>IF(L12=2,"Amount","")</f>
        <v/>
      </c>
      <c r="N12" s="129" t="str">
        <f>H13</f>
        <v/>
      </c>
      <c r="O12" s="132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</row>
    <row r="13" spans="2:52" s="16" customFormat="1" x14ac:dyDescent="0.25">
      <c r="B13" s="55" t="str">
        <f>IF(C12&gt;0,3,"")</f>
        <v/>
      </c>
      <c r="C13" s="178"/>
      <c r="D13" s="178"/>
      <c r="E13" s="178"/>
      <c r="F13" s="178"/>
      <c r="G13" s="45" t="str">
        <f>IF(C12&gt;0,$J$9,"")</f>
        <v/>
      </c>
      <c r="H13" s="32" t="str">
        <f>IFERROR(H12*I12,"")</f>
        <v/>
      </c>
      <c r="I13" s="99" t="str">
        <f>M12</f>
        <v/>
      </c>
      <c r="J13" s="68"/>
      <c r="N13" s="130" t="str">
        <f>I13</f>
        <v/>
      </c>
      <c r="O13" s="132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</row>
    <row r="14" spans="2:52" s="16" customFormat="1" x14ac:dyDescent="0.25">
      <c r="B14" s="54" t="str">
        <f>IF(C14&gt;0,4,"")</f>
        <v/>
      </c>
      <c r="C14" s="41"/>
      <c r="D14" s="13" t="str" cm="1">
        <f t="array" ref="D14">IFERROR(_xlfn.CHOOSEROWS('Fees- ALL'!$B$2:$F$556,C14),"")</f>
        <v/>
      </c>
      <c r="E14" s="13"/>
      <c r="F14" s="13"/>
      <c r="G14" s="46"/>
      <c r="H14" s="33"/>
      <c r="I14" s="74" t="str">
        <f>IF(C14&gt;0,$J$8,"")</f>
        <v/>
      </c>
      <c r="J14" s="68" t="str">
        <f>IF(H14=0,"1",0)</f>
        <v>1</v>
      </c>
      <c r="K14" s="16">
        <f>IF(C14&gt;0,1,0)</f>
        <v>0</v>
      </c>
      <c r="L14" s="16">
        <f>K14+J14</f>
        <v>1</v>
      </c>
      <c r="M14" s="16" t="str">
        <f>IF(L14=2,"Amount","")</f>
        <v/>
      </c>
      <c r="N14" s="129" t="str">
        <f t="shared" ref="N14" si="0">H15</f>
        <v/>
      </c>
      <c r="O14" s="132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</row>
    <row r="15" spans="2:52" s="16" customFormat="1" x14ac:dyDescent="0.25">
      <c r="B15" s="55" t="str">
        <f>IF(C14&gt;0,4,"")</f>
        <v/>
      </c>
      <c r="C15" s="178"/>
      <c r="D15" s="178"/>
      <c r="E15" s="178"/>
      <c r="F15" s="178"/>
      <c r="G15" s="91" t="str">
        <f>IF(C14&gt;0,$J$9,"")</f>
        <v/>
      </c>
      <c r="H15" s="32" t="str">
        <f>IFERROR(H14*I14,"")</f>
        <v/>
      </c>
      <c r="I15" s="99" t="str">
        <f>M14</f>
        <v/>
      </c>
      <c r="J15" s="68"/>
      <c r="N15" s="130" t="str">
        <f t="shared" ref="N15" si="1">I15</f>
        <v/>
      </c>
      <c r="O15" s="132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</row>
    <row r="16" spans="2:52" s="16" customFormat="1" x14ac:dyDescent="0.25">
      <c r="B16" s="54" t="str">
        <f>IF(C16&gt;0,5,"")</f>
        <v/>
      </c>
      <c r="C16" s="43"/>
      <c r="D16" s="13" t="str" cm="1">
        <f t="array" ref="D16">IFERROR(_xlfn.CHOOSEROWS('Fees- ALL'!$B$2:$F$556,C16),"")</f>
        <v/>
      </c>
      <c r="E16" s="13"/>
      <c r="F16" s="13"/>
      <c r="G16" s="46"/>
      <c r="H16" s="33"/>
      <c r="I16" s="74" t="str">
        <f>IF(C16&gt;0,$J$8,"")</f>
        <v/>
      </c>
      <c r="J16" s="68" t="str">
        <f>IF(H16=0,"1",0)</f>
        <v>1</v>
      </c>
      <c r="K16" s="16">
        <f>IF(C16&gt;0,1,0)</f>
        <v>0</v>
      </c>
      <c r="L16" s="16">
        <f>K16+J16</f>
        <v>1</v>
      </c>
      <c r="M16" s="16" t="str">
        <f>IF(L16=2,"Amount","")</f>
        <v/>
      </c>
      <c r="N16" s="129" t="str">
        <f t="shared" ref="N16" si="2">H17</f>
        <v/>
      </c>
      <c r="O16" s="132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</row>
    <row r="17" spans="2:52" s="16" customFormat="1" x14ac:dyDescent="0.25">
      <c r="B17" s="55" t="str">
        <f>IF(C16&gt;0,5,"")</f>
        <v/>
      </c>
      <c r="C17" s="178"/>
      <c r="D17" s="178"/>
      <c r="E17" s="178"/>
      <c r="F17" s="178"/>
      <c r="G17" s="45" t="str">
        <f>IF(C16&gt;0,$J$9,"")</f>
        <v/>
      </c>
      <c r="H17" s="32" t="str">
        <f>IFERROR(H16*I16,"")</f>
        <v/>
      </c>
      <c r="I17" s="99" t="str">
        <f>M16</f>
        <v/>
      </c>
      <c r="J17" s="68"/>
      <c r="N17" s="130" t="str">
        <f t="shared" ref="N17" si="3">I17</f>
        <v/>
      </c>
      <c r="O17" s="132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</row>
    <row r="18" spans="2:52" s="16" customFormat="1" x14ac:dyDescent="0.25">
      <c r="B18" s="54" t="str">
        <f>IF(C18&gt;0,6,"")</f>
        <v/>
      </c>
      <c r="C18" s="41"/>
      <c r="D18" s="13" t="str" cm="1">
        <f t="array" ref="D18">IFERROR(_xlfn.CHOOSEROWS('Fees- ALL'!$B$2:$F$556,C18),"")</f>
        <v/>
      </c>
      <c r="E18" s="13"/>
      <c r="F18" s="13"/>
      <c r="G18" s="46"/>
      <c r="H18" s="33"/>
      <c r="I18" s="74" t="str">
        <f>IF(C18&gt;0,$J$8,"")</f>
        <v/>
      </c>
      <c r="J18" s="68" t="str">
        <f>IF(H18=0,"1",0)</f>
        <v>1</v>
      </c>
      <c r="K18" s="16">
        <f>IF(C18&gt;0,1,0)</f>
        <v>0</v>
      </c>
      <c r="L18" s="16">
        <f>K18+J18</f>
        <v>1</v>
      </c>
      <c r="M18" s="16" t="str">
        <f>IF(L18=2,"Amount","")</f>
        <v/>
      </c>
      <c r="N18" s="129" t="str">
        <f t="shared" ref="N18" si="4">H19</f>
        <v/>
      </c>
      <c r="O18" s="132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</row>
    <row r="19" spans="2:52" s="16" customFormat="1" x14ac:dyDescent="0.25">
      <c r="B19" s="55" t="str">
        <f>IF(C18&gt;0,6,"")</f>
        <v/>
      </c>
      <c r="C19" s="31"/>
      <c r="D19" s="31"/>
      <c r="E19" s="31"/>
      <c r="F19" s="31"/>
      <c r="G19" s="45" t="str">
        <f>IF(C18&gt;0,$J$9,"")</f>
        <v/>
      </c>
      <c r="H19" s="32" t="str">
        <f>IFERROR(H18*I18,"")</f>
        <v/>
      </c>
      <c r="I19" s="99" t="str">
        <f>M18</f>
        <v/>
      </c>
      <c r="J19" s="68"/>
      <c r="N19" s="130" t="str">
        <f t="shared" ref="N19" si="5">I19</f>
        <v/>
      </c>
      <c r="O19" s="132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</row>
    <row r="20" spans="2:52" s="16" customFormat="1" x14ac:dyDescent="0.25">
      <c r="B20" s="54" t="str">
        <f>IF(C20&gt;0,7,"")</f>
        <v/>
      </c>
      <c r="C20" s="41"/>
      <c r="D20" s="13" t="str" cm="1">
        <f t="array" ref="D20">IFERROR(_xlfn.CHOOSEROWS('Fees- ALL'!$B$2:$F$556,C20),"")</f>
        <v/>
      </c>
      <c r="E20" s="13"/>
      <c r="F20" s="13"/>
      <c r="G20" s="46"/>
      <c r="H20" s="33"/>
      <c r="I20" s="74" t="str">
        <f>IF(C20&gt;0,$J$8,"")</f>
        <v/>
      </c>
      <c r="J20" s="68" t="str">
        <f>IF(H20=0,"1",0)</f>
        <v>1</v>
      </c>
      <c r="K20" s="16">
        <f>IF(C20&gt;0,1,0)</f>
        <v>0</v>
      </c>
      <c r="L20" s="16">
        <f>K20+J20</f>
        <v>1</v>
      </c>
      <c r="M20" s="16" t="str">
        <f>IF(L20=2,"Amount","")</f>
        <v/>
      </c>
      <c r="N20" s="129" t="str">
        <f t="shared" ref="N20" si="6">H21</f>
        <v/>
      </c>
      <c r="O20" s="132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</row>
    <row r="21" spans="2:52" s="16" customFormat="1" x14ac:dyDescent="0.25">
      <c r="B21" s="55" t="str">
        <f>IF(C20&gt;0,7,"")</f>
        <v/>
      </c>
      <c r="C21" s="198"/>
      <c r="D21" s="178"/>
      <c r="E21" s="178"/>
      <c r="F21" s="178"/>
      <c r="G21" s="45" t="str">
        <f>IF(C20&gt;0,$J$9,"")</f>
        <v/>
      </c>
      <c r="H21" s="32" t="str">
        <f>IFERROR(H20*I20,"")</f>
        <v/>
      </c>
      <c r="I21" s="99" t="str">
        <f>M20</f>
        <v/>
      </c>
      <c r="J21" s="68"/>
      <c r="N21" s="130" t="str">
        <f t="shared" ref="N21" si="7">I21</f>
        <v/>
      </c>
      <c r="O21" s="132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</row>
    <row r="22" spans="2:52" s="16" customFormat="1" x14ac:dyDescent="0.25">
      <c r="B22" s="54" t="str">
        <f>IF(C22&gt;0,8,"")</f>
        <v/>
      </c>
      <c r="C22" s="41"/>
      <c r="D22" s="13" t="str" cm="1">
        <f t="array" ref="D22">IFERROR(_xlfn.CHOOSEROWS('Fees- ALL'!$B$2:$F$556,C22),"")</f>
        <v/>
      </c>
      <c r="E22" s="13"/>
      <c r="F22" s="13"/>
      <c r="G22" s="46"/>
      <c r="H22" s="33"/>
      <c r="I22" s="74" t="str">
        <f>IF(C22&gt;0,$J$8,"")</f>
        <v/>
      </c>
      <c r="J22" s="68" t="str">
        <f>IF(H22=0,"1",0)</f>
        <v>1</v>
      </c>
      <c r="K22" s="16">
        <f>IF(C22&gt;0,1,0)</f>
        <v>0</v>
      </c>
      <c r="L22" s="16">
        <f>K22+J22</f>
        <v>1</v>
      </c>
      <c r="M22" s="16" t="str">
        <f>IF(L22=2,"Amount","")</f>
        <v/>
      </c>
      <c r="N22" s="129" t="str">
        <f t="shared" ref="N22" si="8">H23</f>
        <v/>
      </c>
      <c r="O22" s="132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</row>
    <row r="23" spans="2:52" s="16" customFormat="1" x14ac:dyDescent="0.25">
      <c r="B23" s="55" t="str">
        <f>IF(C22&gt;0,8,"")</f>
        <v/>
      </c>
      <c r="C23" s="198"/>
      <c r="D23" s="178"/>
      <c r="E23" s="178"/>
      <c r="F23" s="178"/>
      <c r="G23" s="45" t="str">
        <f>IF(C22&gt;0,$J$9,"")</f>
        <v/>
      </c>
      <c r="H23" s="32" t="str">
        <f>IFERROR(H22*I22,"")</f>
        <v/>
      </c>
      <c r="I23" s="99" t="str">
        <f>M22</f>
        <v/>
      </c>
      <c r="J23" s="68"/>
      <c r="N23" s="130" t="str">
        <f t="shared" ref="N23" si="9">I23</f>
        <v/>
      </c>
      <c r="O23" s="132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</row>
    <row r="24" spans="2:52" s="16" customFormat="1" x14ac:dyDescent="0.25">
      <c r="B24" s="54" t="str">
        <f>IF(C24&gt;0,9,"")</f>
        <v/>
      </c>
      <c r="C24" s="41"/>
      <c r="D24" s="13" t="str" cm="1">
        <f t="array" ref="D24">IFERROR(_xlfn.CHOOSEROWS('Fees- ALL'!$B$2:$F$556,C24),"")</f>
        <v/>
      </c>
      <c r="E24" s="13"/>
      <c r="F24" s="13"/>
      <c r="G24" s="46"/>
      <c r="H24" s="33"/>
      <c r="I24" s="74" t="str">
        <f>IF(C24&gt;0,$J$8,"")</f>
        <v/>
      </c>
      <c r="J24" s="68" t="str">
        <f>IF(H24=0,"1",0)</f>
        <v>1</v>
      </c>
      <c r="K24" s="16">
        <f>IF(C24&gt;0,1,0)</f>
        <v>0</v>
      </c>
      <c r="L24" s="16">
        <f>K24+J24</f>
        <v>1</v>
      </c>
      <c r="M24" s="16" t="str">
        <f>IF(L24=2,"Amount","")</f>
        <v/>
      </c>
      <c r="N24" s="129" t="str">
        <f t="shared" ref="N24" si="10">H25</f>
        <v/>
      </c>
      <c r="O24" s="132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</row>
    <row r="25" spans="2:52" s="16" customFormat="1" x14ac:dyDescent="0.25">
      <c r="B25" s="55" t="str">
        <f>IF(C24&gt;0,9,"")</f>
        <v/>
      </c>
      <c r="C25" s="198"/>
      <c r="D25" s="178"/>
      <c r="E25" s="178"/>
      <c r="F25" s="178"/>
      <c r="G25" s="45" t="str">
        <f>IF(C24&gt;0,$J$9,"")</f>
        <v/>
      </c>
      <c r="H25" s="32" t="str">
        <f>IFERROR(H24*I24,"")</f>
        <v/>
      </c>
      <c r="I25" s="99" t="str">
        <f>M24</f>
        <v/>
      </c>
      <c r="J25" s="68"/>
      <c r="N25" s="130" t="str">
        <f t="shared" ref="N25" si="11">I25</f>
        <v/>
      </c>
      <c r="O25" s="132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</row>
    <row r="26" spans="2:52" s="16" customFormat="1" x14ac:dyDescent="0.25">
      <c r="B26" s="54" t="str">
        <f>IF(C26&gt;0,10,"")</f>
        <v/>
      </c>
      <c r="C26" s="41"/>
      <c r="D26" s="13" t="str" cm="1">
        <f t="array" ref="D26">IFERROR(_xlfn.CHOOSEROWS('Fees- ALL'!$B$2:$F$556,C26),"")</f>
        <v/>
      </c>
      <c r="E26" s="13"/>
      <c r="F26" s="13"/>
      <c r="G26" s="46"/>
      <c r="H26" s="33"/>
      <c r="I26" s="74" t="str">
        <f>IF(C26&gt;0,$J$8,"")</f>
        <v/>
      </c>
      <c r="J26" s="68" t="str">
        <f>IF(H26=0,"1",0)</f>
        <v>1</v>
      </c>
      <c r="K26" s="16">
        <f>IF(C26&gt;0,1,0)</f>
        <v>0</v>
      </c>
      <c r="L26" s="16">
        <f>K26+J26</f>
        <v>1</v>
      </c>
      <c r="M26" s="16" t="str">
        <f>IF(L26=2,"Amount","")</f>
        <v/>
      </c>
      <c r="N26" s="129" t="str">
        <f t="shared" ref="N26" si="12">H27</f>
        <v/>
      </c>
      <c r="O26" s="132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</row>
    <row r="27" spans="2:52" s="16" customFormat="1" x14ac:dyDescent="0.25">
      <c r="B27" s="55" t="str">
        <f>IF(C26&gt;0,10,"")</f>
        <v/>
      </c>
      <c r="C27" s="198"/>
      <c r="D27" s="178"/>
      <c r="E27" s="178"/>
      <c r="F27" s="178"/>
      <c r="G27" s="45" t="str">
        <f>IF(C26&gt;0,$J$9,"")</f>
        <v/>
      </c>
      <c r="H27" s="32" t="str">
        <f>IFERROR(H26*I26,"")</f>
        <v/>
      </c>
      <c r="I27" s="99" t="str">
        <f>M26</f>
        <v/>
      </c>
      <c r="J27" s="68"/>
      <c r="N27" s="130" t="str">
        <f t="shared" ref="N27" si="13">I27</f>
        <v/>
      </c>
      <c r="O27" s="132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</row>
    <row r="28" spans="2:52" s="16" customFormat="1" x14ac:dyDescent="0.25">
      <c r="B28" s="54" t="str">
        <f>IF(C28&gt;0,11,"")</f>
        <v/>
      </c>
      <c r="C28" s="41"/>
      <c r="D28" s="13" t="str" cm="1">
        <f t="array" ref="D28">IFERROR(_xlfn.CHOOSEROWS('Fees- ALL'!$B$2:$F$556,C28),"")</f>
        <v/>
      </c>
      <c r="E28" s="13"/>
      <c r="F28" s="13"/>
      <c r="G28" s="46"/>
      <c r="H28" s="33"/>
      <c r="I28" s="74" t="str">
        <f>IF(C28&gt;0,$J$8,"")</f>
        <v/>
      </c>
      <c r="J28" s="68" t="str">
        <f>IF(H28=0,"1",0)</f>
        <v>1</v>
      </c>
      <c r="K28" s="16">
        <f>IF(C28&gt;0,1,0)</f>
        <v>0</v>
      </c>
      <c r="L28" s="16">
        <f>K28+J28</f>
        <v>1</v>
      </c>
      <c r="M28" s="16" t="str">
        <f>IF(L28=2,"Amount","")</f>
        <v/>
      </c>
      <c r="N28" s="129" t="str">
        <f t="shared" ref="N28" si="14">H29</f>
        <v/>
      </c>
      <c r="O28" s="132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</row>
    <row r="29" spans="2:52" s="16" customFormat="1" x14ac:dyDescent="0.25">
      <c r="B29" s="55" t="str">
        <f>IF(C28&gt;0,11,"")</f>
        <v/>
      </c>
      <c r="C29" s="198"/>
      <c r="D29" s="178"/>
      <c r="E29" s="178"/>
      <c r="F29" s="178"/>
      <c r="G29" s="45" t="str">
        <f>IF(C28&gt;0,$J$9,"")</f>
        <v/>
      </c>
      <c r="H29" s="32" t="str">
        <f>IFERROR(H28*I28,"")</f>
        <v/>
      </c>
      <c r="I29" s="99" t="str">
        <f>M28</f>
        <v/>
      </c>
      <c r="J29" s="68"/>
      <c r="N29" s="130" t="str">
        <f t="shared" ref="N29" si="15">I29</f>
        <v/>
      </c>
      <c r="O29" s="132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</row>
    <row r="30" spans="2:52" s="16" customFormat="1" x14ac:dyDescent="0.25">
      <c r="B30" s="54" t="str">
        <f>IF(C30&gt;0,12,"")</f>
        <v/>
      </c>
      <c r="C30" s="41"/>
      <c r="D30" s="13" t="str" cm="1">
        <f t="array" ref="D30">IFERROR(_xlfn.CHOOSEROWS('Fees- ALL'!$B$2:$F$556,C30),"")</f>
        <v/>
      </c>
      <c r="E30" s="34"/>
      <c r="F30" s="34"/>
      <c r="G30" s="47"/>
      <c r="H30" s="35"/>
      <c r="I30" s="74" t="str">
        <f>IF(C30&gt;0,$J$8,"")</f>
        <v/>
      </c>
      <c r="J30" s="68" t="str">
        <f>IF(H30=0,"1",0)</f>
        <v>1</v>
      </c>
      <c r="K30" s="16">
        <f>IF(C30&gt;0,1,0)</f>
        <v>0</v>
      </c>
      <c r="L30" s="16">
        <f>K30+J30</f>
        <v>1</v>
      </c>
      <c r="M30" s="16" t="str">
        <f>IF(L30=2,"Amount","")</f>
        <v/>
      </c>
      <c r="N30" s="129" t="str">
        <f t="shared" ref="N30" si="16">H31</f>
        <v/>
      </c>
      <c r="O30" s="132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</row>
    <row r="31" spans="2:52" x14ac:dyDescent="0.25">
      <c r="B31" s="55" t="str">
        <f>IF(C30&gt;0,12,"")</f>
        <v/>
      </c>
      <c r="C31" s="178"/>
      <c r="D31" s="178"/>
      <c r="E31" s="178"/>
      <c r="F31" s="178"/>
      <c r="G31" s="45" t="str">
        <f>IF(C30&gt;0,$J$9,"")</f>
        <v/>
      </c>
      <c r="H31" s="88" t="str">
        <f>IFERROR(H30*I30,"")</f>
        <v/>
      </c>
      <c r="I31" s="99" t="str">
        <f>M30</f>
        <v/>
      </c>
      <c r="J31" s="69"/>
      <c r="K31" s="70"/>
      <c r="L31" s="70"/>
      <c r="M31" s="70"/>
      <c r="N31" s="131" t="str">
        <f t="shared" ref="N31" si="17">I31</f>
        <v/>
      </c>
      <c r="O31" s="132"/>
    </row>
    <row r="32" spans="2:52" ht="17.25" thickBot="1" x14ac:dyDescent="0.3">
      <c r="B32" s="55" t="str">
        <f>IF(H32&gt;0,13,"")</f>
        <v/>
      </c>
      <c r="C32" s="181" t="s">
        <v>1429</v>
      </c>
      <c r="D32" s="182"/>
      <c r="E32" s="182"/>
      <c r="F32" s="182"/>
      <c r="G32" s="98" t="s">
        <v>1413</v>
      </c>
      <c r="H32" s="93">
        <f>N32</f>
        <v>0</v>
      </c>
      <c r="I32" s="89"/>
      <c r="J32" s="95"/>
      <c r="N32" s="90">
        <f>SUM(N8:N31)</f>
        <v>0</v>
      </c>
      <c r="O32" s="132"/>
    </row>
    <row r="33" spans="2:52" ht="16.5" customHeight="1" thickTop="1" x14ac:dyDescent="0.25">
      <c r="B33" s="55"/>
      <c r="C33" s="183"/>
      <c r="D33" s="184"/>
      <c r="E33" s="184"/>
      <c r="F33" s="184"/>
      <c r="G33" s="73"/>
      <c r="H33" s="92"/>
      <c r="I33" s="36"/>
      <c r="O33" s="132"/>
    </row>
    <row r="34" spans="2:52" ht="19.5" customHeight="1" thickBot="1" x14ac:dyDescent="0.3">
      <c r="B34" s="55" t="str">
        <f>IF(H34&gt;0,13,"")</f>
        <v/>
      </c>
      <c r="C34" s="185"/>
      <c r="D34" s="186"/>
      <c r="E34" s="186"/>
      <c r="F34" s="186"/>
      <c r="G34" s="37" t="s">
        <v>369</v>
      </c>
      <c r="H34" s="96">
        <f>IF(H32=0,K34,J34)</f>
        <v>0</v>
      </c>
      <c r="I34" s="97"/>
      <c r="J34" s="95">
        <f>H32-H41</f>
        <v>0</v>
      </c>
      <c r="K34" s="95">
        <v>0</v>
      </c>
      <c r="O34" s="132"/>
    </row>
    <row r="35" spans="2:52" ht="13.5" customHeight="1" x14ac:dyDescent="0.25">
      <c r="B35" s="56">
        <v>13</v>
      </c>
      <c r="C35" s="187" t="s">
        <v>856</v>
      </c>
      <c r="D35" s="187"/>
      <c r="E35" s="187"/>
      <c r="F35" s="187"/>
      <c r="G35" s="100" t="s">
        <v>1437</v>
      </c>
      <c r="H35" s="175" t="s">
        <v>106</v>
      </c>
      <c r="I35" s="38"/>
      <c r="J35" s="95"/>
      <c r="O35" s="132"/>
    </row>
    <row r="36" spans="2:52" ht="18" customHeight="1" x14ac:dyDescent="0.25">
      <c r="B36" s="56">
        <v>13</v>
      </c>
      <c r="C36" s="188"/>
      <c r="D36" s="188"/>
      <c r="E36" s="188"/>
      <c r="F36" s="188"/>
      <c r="G36" s="144"/>
      <c r="H36" s="176"/>
      <c r="I36" s="72"/>
      <c r="J36" s="141">
        <v>1</v>
      </c>
      <c r="K36" s="168">
        <v>1</v>
      </c>
      <c r="O36" s="132"/>
    </row>
    <row r="37" spans="2:52" s="16" customFormat="1" x14ac:dyDescent="0.25">
      <c r="B37" s="57" t="s">
        <v>164</v>
      </c>
      <c r="C37" s="180" t="s">
        <v>1417</v>
      </c>
      <c r="D37" s="180"/>
      <c r="E37" s="190" t="s">
        <v>102</v>
      </c>
      <c r="F37" s="190"/>
      <c r="G37" s="134" t="str">
        <f>IF(E37=$L$8,$J$43,"")</f>
        <v/>
      </c>
      <c r="H37" s="94"/>
      <c r="I37" s="191" t="str">
        <f>(IF(J41&gt;0,J42,""))</f>
        <v/>
      </c>
      <c r="J37" s="145">
        <f>IF(E37=$L$7,$J$36,0)</f>
        <v>0</v>
      </c>
      <c r="K37" s="167">
        <f>IF(E37=$L$8,$K$36,0)</f>
        <v>0</v>
      </c>
      <c r="O37" s="132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</row>
    <row r="38" spans="2:52" s="16" customFormat="1" x14ac:dyDescent="0.25">
      <c r="B38" s="57" t="s">
        <v>165</v>
      </c>
      <c r="C38" s="179" t="s">
        <v>1417</v>
      </c>
      <c r="D38" s="179"/>
      <c r="E38" s="189" t="s">
        <v>102</v>
      </c>
      <c r="F38" s="189"/>
      <c r="G38" s="134" t="str">
        <f t="shared" ref="G38:G40" si="18">IF(E38=$L$8,$J$43,"")</f>
        <v/>
      </c>
      <c r="H38" s="94"/>
      <c r="I38" s="192"/>
      <c r="J38" s="145">
        <f>IF(E38=$L$7,$J$36,0)</f>
        <v>0</v>
      </c>
      <c r="K38" s="167">
        <f>IF(E38=$L$8,$K$36,0)</f>
        <v>0</v>
      </c>
      <c r="O38" s="132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</row>
    <row r="39" spans="2:52" s="16" customFormat="1" ht="15" customHeight="1" x14ac:dyDescent="0.25">
      <c r="B39" s="57" t="s">
        <v>166</v>
      </c>
      <c r="C39" s="179" t="s">
        <v>1417</v>
      </c>
      <c r="D39" s="179"/>
      <c r="E39" s="189" t="s">
        <v>102</v>
      </c>
      <c r="F39" s="189"/>
      <c r="G39" s="134" t="str">
        <f t="shared" si="18"/>
        <v/>
      </c>
      <c r="H39" s="94"/>
      <c r="I39" s="192"/>
      <c r="J39" s="145">
        <f>IF(E39=$L$7,$J$36,0)</f>
        <v>0</v>
      </c>
      <c r="K39" s="167">
        <f>IF(E39=$L$8,$K$36,0)</f>
        <v>0</v>
      </c>
      <c r="O39" s="132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</row>
    <row r="40" spans="2:52" s="16" customFormat="1" ht="15" customHeight="1" x14ac:dyDescent="0.25">
      <c r="B40" s="58" t="s">
        <v>172</v>
      </c>
      <c r="C40" s="179" t="s">
        <v>1417</v>
      </c>
      <c r="D40" s="179"/>
      <c r="E40" s="189" t="s">
        <v>102</v>
      </c>
      <c r="F40" s="189"/>
      <c r="G40" s="134" t="str">
        <f t="shared" si="18"/>
        <v/>
      </c>
      <c r="H40" s="94"/>
      <c r="I40" s="192"/>
      <c r="J40" s="146">
        <f>IF(E40=$L$7,$J$36,0)</f>
        <v>0</v>
      </c>
      <c r="K40" s="169">
        <f>IF(E40=$L$8,$K$36,0)</f>
        <v>0</v>
      </c>
      <c r="O40" s="132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</row>
    <row r="41" spans="2:52" s="16" customFormat="1" ht="27" customHeight="1" x14ac:dyDescent="0.25">
      <c r="B41" s="56">
        <v>13</v>
      </c>
      <c r="C41" s="195" t="s">
        <v>1440</v>
      </c>
      <c r="D41" s="195"/>
      <c r="E41" s="195"/>
      <c r="F41" s="195"/>
      <c r="G41" s="157"/>
      <c r="H41" s="154">
        <f>SUM(H37:H40)</f>
        <v>0</v>
      </c>
      <c r="I41" s="155" t="s">
        <v>1434</v>
      </c>
      <c r="J41" s="146">
        <f>SUM(J37:J40)</f>
        <v>0</v>
      </c>
      <c r="K41" s="137">
        <f>SUM(K37:K40)</f>
        <v>0</v>
      </c>
      <c r="O41" s="132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</row>
    <row r="42" spans="2:52" ht="27" customHeight="1" x14ac:dyDescent="0.25">
      <c r="C42" s="174" t="s">
        <v>856</v>
      </c>
      <c r="D42" s="174"/>
      <c r="E42" s="105" t="s">
        <v>1422</v>
      </c>
      <c r="F42" s="104"/>
      <c r="G42" s="106"/>
      <c r="H42" s="106"/>
      <c r="I42" s="106"/>
      <c r="J42" s="16" t="s">
        <v>1438</v>
      </c>
      <c r="K42" s="66" t="s">
        <v>1430</v>
      </c>
      <c r="L42" s="135">
        <v>1</v>
      </c>
      <c r="M42" s="156">
        <f ca="1">F4</f>
        <v>45300</v>
      </c>
      <c r="N42" s="138">
        <f ca="1">M42+1</f>
        <v>45301</v>
      </c>
    </row>
    <row r="43" spans="2:52" x14ac:dyDescent="0.25">
      <c r="B43" s="56" t="str">
        <f>IF(G43&gt;0,13,"")</f>
        <v/>
      </c>
      <c r="C43" s="101"/>
      <c r="D43" s="177" t="s">
        <v>1418</v>
      </c>
      <c r="E43" s="177"/>
      <c r="F43" s="177"/>
      <c r="G43" s="147"/>
      <c r="H43" s="16"/>
      <c r="I43" s="16"/>
      <c r="J43" s="16" t="s">
        <v>1443</v>
      </c>
      <c r="K43" s="68" t="s">
        <v>1431</v>
      </c>
      <c r="L43" s="136">
        <v>2</v>
      </c>
      <c r="M43" s="193" t="s">
        <v>1439</v>
      </c>
      <c r="N43" s="139">
        <f ca="1">N42+365</f>
        <v>45666</v>
      </c>
    </row>
    <row r="44" spans="2:52" x14ac:dyDescent="0.25">
      <c r="B44" s="56" t="str">
        <f>B43</f>
        <v/>
      </c>
      <c r="C44" s="101"/>
      <c r="D44" s="177" t="s">
        <v>1419</v>
      </c>
      <c r="E44" s="177"/>
      <c r="F44" s="177"/>
      <c r="G44" s="148"/>
      <c r="H44" s="16"/>
      <c r="I44" s="16"/>
      <c r="K44" s="68" t="s">
        <v>1433</v>
      </c>
      <c r="L44" s="136">
        <v>3</v>
      </c>
      <c r="M44" s="193"/>
      <c r="N44" s="139">
        <f t="shared" ref="N44:N53" ca="1" si="19">N43+365</f>
        <v>46031</v>
      </c>
    </row>
    <row r="45" spans="2:52" x14ac:dyDescent="0.25">
      <c r="B45" s="56" t="str">
        <f>B44</f>
        <v/>
      </c>
      <c r="C45" s="101"/>
      <c r="D45" s="107" t="s">
        <v>1423</v>
      </c>
      <c r="E45" s="150"/>
      <c r="F45" s="107" t="s">
        <v>1420</v>
      </c>
      <c r="G45" s="149"/>
      <c r="H45" s="16"/>
      <c r="I45" s="16"/>
      <c r="K45" s="69" t="s">
        <v>1432</v>
      </c>
      <c r="L45" s="136">
        <v>4</v>
      </c>
      <c r="M45" s="193"/>
      <c r="N45" s="139">
        <f t="shared" ca="1" si="19"/>
        <v>46396</v>
      </c>
    </row>
    <row r="46" spans="2:52" x14ac:dyDescent="0.25">
      <c r="B46" s="56" t="str">
        <f t="shared" ref="B46:B50" si="20">B45</f>
        <v/>
      </c>
      <c r="C46" s="101"/>
      <c r="D46" s="107" t="s">
        <v>1424</v>
      </c>
      <c r="E46" s="151"/>
      <c r="F46" s="152"/>
      <c r="G46" s="102"/>
      <c r="H46" s="102"/>
      <c r="I46" s="102"/>
      <c r="L46" s="136">
        <v>5</v>
      </c>
      <c r="M46" s="193"/>
      <c r="N46" s="139">
        <f t="shared" ca="1" si="19"/>
        <v>46761</v>
      </c>
    </row>
    <row r="47" spans="2:52" x14ac:dyDescent="0.25">
      <c r="B47" s="56" t="str">
        <f t="shared" si="20"/>
        <v/>
      </c>
      <c r="C47" s="101"/>
      <c r="D47" s="102"/>
      <c r="E47" s="103"/>
      <c r="F47" s="103" t="s">
        <v>1421</v>
      </c>
      <c r="G47" s="153"/>
      <c r="H47" s="16"/>
      <c r="I47" s="16"/>
      <c r="L47" s="136">
        <v>6</v>
      </c>
      <c r="M47" s="193"/>
      <c r="N47" s="139">
        <f t="shared" ca="1" si="19"/>
        <v>47126</v>
      </c>
    </row>
    <row r="48" spans="2:52" x14ac:dyDescent="0.25">
      <c r="B48" s="56" t="str">
        <f t="shared" si="20"/>
        <v/>
      </c>
      <c r="C48" s="101"/>
      <c r="D48" s="143" t="s">
        <v>1444</v>
      </c>
      <c r="E48" s="102"/>
      <c r="F48" s="102"/>
      <c r="G48" s="102"/>
      <c r="H48" s="102"/>
      <c r="I48" s="102"/>
      <c r="L48" s="136">
        <v>7</v>
      </c>
      <c r="M48" s="193"/>
      <c r="N48" s="139">
        <f t="shared" ca="1" si="19"/>
        <v>47491</v>
      </c>
    </row>
    <row r="49" spans="2:14" x14ac:dyDescent="0.25">
      <c r="B49" s="56" t="str">
        <f t="shared" si="20"/>
        <v/>
      </c>
      <c r="C49" s="101"/>
      <c r="D49" s="102"/>
      <c r="E49" s="102"/>
      <c r="F49" s="102"/>
      <c r="G49" s="171"/>
      <c r="H49" s="170" t="s">
        <v>1435</v>
      </c>
      <c r="I49" s="102"/>
      <c r="L49" s="136">
        <v>8</v>
      </c>
      <c r="M49" s="193"/>
      <c r="N49" s="139">
        <f t="shared" ca="1" si="19"/>
        <v>47856</v>
      </c>
    </row>
    <row r="50" spans="2:14" x14ac:dyDescent="0.25">
      <c r="B50" s="56" t="str">
        <f t="shared" si="20"/>
        <v/>
      </c>
      <c r="C50" s="101"/>
      <c r="D50" s="173" t="s">
        <v>1436</v>
      </c>
      <c r="E50" s="173"/>
      <c r="F50" s="173"/>
      <c r="G50" s="172"/>
      <c r="H50" s="170"/>
      <c r="I50" s="142">
        <f ca="1">F4</f>
        <v>45300</v>
      </c>
      <c r="J50" s="70"/>
      <c r="K50" s="70"/>
      <c r="L50" s="136">
        <v>9</v>
      </c>
      <c r="M50" s="193"/>
      <c r="N50" s="139">
        <f t="shared" ca="1" si="19"/>
        <v>48221</v>
      </c>
    </row>
    <row r="51" spans="2:14" s="110" customFormat="1" x14ac:dyDescent="0.25">
      <c r="B51" s="108"/>
      <c r="C51" s="109"/>
      <c r="I51" s="109"/>
      <c r="J51" s="16"/>
      <c r="K51" s="16"/>
      <c r="L51" s="136">
        <v>10</v>
      </c>
      <c r="M51" s="193"/>
      <c r="N51" s="139">
        <f t="shared" ca="1" si="19"/>
        <v>48586</v>
      </c>
    </row>
    <row r="52" spans="2:14" s="110" customFormat="1" x14ac:dyDescent="0.25">
      <c r="B52" s="108"/>
      <c r="C52" s="109"/>
      <c r="I52" s="109"/>
      <c r="J52" s="16"/>
      <c r="K52" s="16"/>
      <c r="L52" s="136">
        <v>11</v>
      </c>
      <c r="M52" s="193"/>
      <c r="N52" s="139">
        <f t="shared" ca="1" si="19"/>
        <v>48951</v>
      </c>
    </row>
    <row r="53" spans="2:14" s="110" customFormat="1" x14ac:dyDescent="0.25">
      <c r="B53" s="108"/>
      <c r="C53" s="109"/>
      <c r="I53" s="109"/>
      <c r="J53" s="16"/>
      <c r="K53" s="16"/>
      <c r="L53" s="137">
        <v>12</v>
      </c>
      <c r="M53" s="194"/>
      <c r="N53" s="140">
        <f t="shared" ca="1" si="19"/>
        <v>49316</v>
      </c>
    </row>
    <row r="54" spans="2:14" s="110" customFormat="1" x14ac:dyDescent="0.25">
      <c r="B54" s="108"/>
      <c r="C54" s="109"/>
      <c r="I54" s="109"/>
    </row>
    <row r="55" spans="2:14" s="110" customFormat="1" x14ac:dyDescent="0.25">
      <c r="B55" s="108"/>
      <c r="C55" s="109"/>
      <c r="I55" s="109"/>
    </row>
    <row r="56" spans="2:14" s="110" customFormat="1" x14ac:dyDescent="0.25">
      <c r="B56" s="108"/>
      <c r="C56" s="109"/>
      <c r="I56" s="109"/>
    </row>
    <row r="57" spans="2:14" s="110" customFormat="1" x14ac:dyDescent="0.25">
      <c r="B57" s="108"/>
      <c r="C57" s="109"/>
      <c r="I57" s="109"/>
    </row>
    <row r="58" spans="2:14" s="110" customFormat="1" x14ac:dyDescent="0.25">
      <c r="B58" s="108"/>
      <c r="C58" s="109"/>
      <c r="I58" s="109"/>
    </row>
    <row r="59" spans="2:14" s="110" customFormat="1" x14ac:dyDescent="0.25">
      <c r="B59" s="108"/>
      <c r="C59" s="109"/>
      <c r="I59" s="109"/>
    </row>
    <row r="60" spans="2:14" s="110" customFormat="1" x14ac:dyDescent="0.25">
      <c r="B60" s="108"/>
      <c r="C60" s="109"/>
      <c r="I60" s="109"/>
    </row>
    <row r="61" spans="2:14" s="110" customFormat="1" x14ac:dyDescent="0.25">
      <c r="B61" s="108"/>
      <c r="C61" s="109"/>
      <c r="I61" s="109"/>
    </row>
    <row r="62" spans="2:14" s="110" customFormat="1" x14ac:dyDescent="0.25">
      <c r="B62" s="108"/>
      <c r="C62" s="109"/>
      <c r="I62" s="109"/>
    </row>
    <row r="63" spans="2:14" s="110" customFormat="1" x14ac:dyDescent="0.25">
      <c r="B63" s="108"/>
      <c r="C63" s="109"/>
      <c r="I63" s="109"/>
    </row>
    <row r="64" spans="2:14" s="110" customFormat="1" x14ac:dyDescent="0.25">
      <c r="B64" s="108"/>
      <c r="C64" s="109"/>
      <c r="I64" s="109"/>
    </row>
    <row r="65" spans="2:9" s="110" customFormat="1" x14ac:dyDescent="0.25">
      <c r="B65" s="108"/>
      <c r="C65" s="109"/>
      <c r="I65" s="109"/>
    </row>
    <row r="66" spans="2:9" s="110" customFormat="1" x14ac:dyDescent="0.25">
      <c r="B66" s="108"/>
      <c r="C66" s="109"/>
      <c r="I66" s="109"/>
    </row>
    <row r="67" spans="2:9" s="110" customFormat="1" x14ac:dyDescent="0.25">
      <c r="B67" s="108"/>
      <c r="C67" s="109"/>
      <c r="I67" s="109"/>
    </row>
    <row r="68" spans="2:9" s="110" customFormat="1" x14ac:dyDescent="0.25">
      <c r="B68" s="108"/>
      <c r="C68" s="109"/>
      <c r="I68" s="109"/>
    </row>
    <row r="69" spans="2:9" s="110" customFormat="1" x14ac:dyDescent="0.25">
      <c r="B69" s="108"/>
      <c r="C69" s="109"/>
      <c r="I69" s="109"/>
    </row>
    <row r="70" spans="2:9" s="110" customFormat="1" x14ac:dyDescent="0.25">
      <c r="B70" s="108"/>
      <c r="C70" s="109"/>
      <c r="I70" s="109"/>
    </row>
    <row r="71" spans="2:9" s="110" customFormat="1" x14ac:dyDescent="0.25">
      <c r="B71" s="108"/>
      <c r="C71" s="109"/>
      <c r="I71" s="109"/>
    </row>
    <row r="72" spans="2:9" s="110" customFormat="1" x14ac:dyDescent="0.25">
      <c r="B72" s="108"/>
      <c r="C72" s="109"/>
      <c r="I72" s="109"/>
    </row>
    <row r="73" spans="2:9" s="110" customFormat="1" x14ac:dyDescent="0.25">
      <c r="B73" s="108"/>
      <c r="C73" s="109"/>
      <c r="I73" s="109"/>
    </row>
    <row r="74" spans="2:9" s="110" customFormat="1" x14ac:dyDescent="0.25">
      <c r="B74" s="108"/>
      <c r="C74" s="109"/>
      <c r="I74" s="109"/>
    </row>
    <row r="75" spans="2:9" s="110" customFormat="1" x14ac:dyDescent="0.25">
      <c r="B75" s="108"/>
      <c r="C75" s="109"/>
      <c r="I75" s="109"/>
    </row>
    <row r="76" spans="2:9" s="110" customFormat="1" x14ac:dyDescent="0.25">
      <c r="B76" s="108"/>
      <c r="C76" s="109"/>
      <c r="I76" s="109"/>
    </row>
    <row r="77" spans="2:9" s="110" customFormat="1" x14ac:dyDescent="0.25">
      <c r="B77" s="108"/>
      <c r="C77" s="109"/>
      <c r="I77" s="109"/>
    </row>
    <row r="78" spans="2:9" s="110" customFormat="1" x14ac:dyDescent="0.25">
      <c r="B78" s="108"/>
      <c r="C78" s="109"/>
      <c r="I78" s="109"/>
    </row>
    <row r="79" spans="2:9" s="110" customFormat="1" x14ac:dyDescent="0.25">
      <c r="B79" s="108"/>
      <c r="C79" s="109"/>
      <c r="I79" s="109"/>
    </row>
    <row r="80" spans="2:9" s="110" customFormat="1" x14ac:dyDescent="0.25">
      <c r="B80" s="108"/>
      <c r="C80" s="109"/>
      <c r="I80" s="109"/>
    </row>
    <row r="81" spans="2:9" s="110" customFormat="1" x14ac:dyDescent="0.25">
      <c r="B81" s="108"/>
      <c r="C81" s="109"/>
      <c r="I81" s="109"/>
    </row>
    <row r="82" spans="2:9" s="110" customFormat="1" x14ac:dyDescent="0.25">
      <c r="B82" s="108"/>
      <c r="C82" s="109"/>
      <c r="I82" s="109"/>
    </row>
    <row r="83" spans="2:9" s="110" customFormat="1" x14ac:dyDescent="0.25">
      <c r="B83" s="108"/>
      <c r="C83" s="109"/>
      <c r="I83" s="109"/>
    </row>
    <row r="84" spans="2:9" s="110" customFormat="1" x14ac:dyDescent="0.25">
      <c r="B84" s="108"/>
      <c r="C84" s="109"/>
      <c r="I84" s="109"/>
    </row>
    <row r="85" spans="2:9" s="110" customFormat="1" x14ac:dyDescent="0.25">
      <c r="B85" s="108"/>
      <c r="C85" s="109"/>
      <c r="I85" s="109"/>
    </row>
    <row r="86" spans="2:9" s="110" customFormat="1" x14ac:dyDescent="0.25">
      <c r="B86" s="108"/>
      <c r="C86" s="109"/>
      <c r="I86" s="109"/>
    </row>
    <row r="87" spans="2:9" s="110" customFormat="1" x14ac:dyDescent="0.25">
      <c r="B87" s="108"/>
      <c r="C87" s="109"/>
      <c r="I87" s="109"/>
    </row>
    <row r="88" spans="2:9" s="110" customFormat="1" x14ac:dyDescent="0.25">
      <c r="B88" s="108"/>
      <c r="C88" s="109"/>
      <c r="I88" s="109"/>
    </row>
    <row r="89" spans="2:9" s="110" customFormat="1" x14ac:dyDescent="0.25">
      <c r="B89" s="108"/>
      <c r="C89" s="109"/>
      <c r="I89" s="109"/>
    </row>
    <row r="90" spans="2:9" s="110" customFormat="1" x14ac:dyDescent="0.25">
      <c r="B90" s="108"/>
      <c r="C90" s="109"/>
      <c r="I90" s="109"/>
    </row>
    <row r="91" spans="2:9" s="110" customFormat="1" x14ac:dyDescent="0.25">
      <c r="B91" s="108"/>
      <c r="C91" s="109"/>
      <c r="I91" s="109"/>
    </row>
    <row r="92" spans="2:9" s="110" customFormat="1" x14ac:dyDescent="0.25">
      <c r="B92" s="108"/>
      <c r="C92" s="109"/>
      <c r="I92" s="109"/>
    </row>
    <row r="93" spans="2:9" s="110" customFormat="1" x14ac:dyDescent="0.25">
      <c r="B93" s="108"/>
      <c r="C93" s="109"/>
      <c r="I93" s="109"/>
    </row>
    <row r="94" spans="2:9" s="110" customFormat="1" x14ac:dyDescent="0.25">
      <c r="B94" s="108"/>
      <c r="C94" s="109"/>
      <c r="I94" s="109"/>
    </row>
    <row r="95" spans="2:9" s="110" customFormat="1" x14ac:dyDescent="0.25">
      <c r="B95" s="108"/>
      <c r="C95" s="109"/>
      <c r="I95" s="109"/>
    </row>
    <row r="96" spans="2:9" s="110" customFormat="1" x14ac:dyDescent="0.25">
      <c r="B96" s="108"/>
      <c r="C96" s="109"/>
      <c r="I96" s="109"/>
    </row>
    <row r="97" spans="2:9" s="110" customFormat="1" x14ac:dyDescent="0.25">
      <c r="B97" s="108"/>
      <c r="C97" s="109"/>
      <c r="I97" s="109"/>
    </row>
    <row r="98" spans="2:9" s="110" customFormat="1" x14ac:dyDescent="0.25">
      <c r="B98" s="108"/>
      <c r="C98" s="109"/>
      <c r="I98" s="109"/>
    </row>
    <row r="99" spans="2:9" s="110" customFormat="1" x14ac:dyDescent="0.25">
      <c r="B99" s="108"/>
      <c r="C99" s="109"/>
      <c r="I99" s="109"/>
    </row>
    <row r="100" spans="2:9" s="110" customFormat="1" x14ac:dyDescent="0.25">
      <c r="B100" s="108"/>
      <c r="C100" s="109"/>
      <c r="I100" s="109"/>
    </row>
    <row r="101" spans="2:9" s="110" customFormat="1" x14ac:dyDescent="0.25">
      <c r="B101" s="108"/>
      <c r="C101" s="109"/>
      <c r="I101" s="109"/>
    </row>
    <row r="102" spans="2:9" s="110" customFormat="1" x14ac:dyDescent="0.25">
      <c r="B102" s="108"/>
      <c r="C102" s="109"/>
      <c r="I102" s="109"/>
    </row>
    <row r="103" spans="2:9" s="110" customFormat="1" x14ac:dyDescent="0.25">
      <c r="B103" s="108"/>
      <c r="C103" s="109"/>
      <c r="I103" s="109"/>
    </row>
    <row r="104" spans="2:9" s="110" customFormat="1" x14ac:dyDescent="0.25">
      <c r="B104" s="108"/>
      <c r="C104" s="109"/>
      <c r="I104" s="109"/>
    </row>
    <row r="105" spans="2:9" s="110" customFormat="1" x14ac:dyDescent="0.25">
      <c r="B105" s="108"/>
      <c r="C105" s="109"/>
      <c r="I105" s="109"/>
    </row>
    <row r="106" spans="2:9" s="110" customFormat="1" x14ac:dyDescent="0.25">
      <c r="B106" s="108"/>
      <c r="C106" s="109"/>
      <c r="I106" s="109"/>
    </row>
    <row r="107" spans="2:9" s="110" customFormat="1" x14ac:dyDescent="0.25">
      <c r="B107" s="108"/>
      <c r="C107" s="109"/>
      <c r="I107" s="109"/>
    </row>
    <row r="108" spans="2:9" s="110" customFormat="1" x14ac:dyDescent="0.25">
      <c r="B108" s="108"/>
      <c r="C108" s="109"/>
      <c r="I108" s="109"/>
    </row>
    <row r="109" spans="2:9" s="110" customFormat="1" x14ac:dyDescent="0.25">
      <c r="B109" s="108"/>
      <c r="C109" s="109"/>
      <c r="I109" s="109"/>
    </row>
    <row r="110" spans="2:9" s="110" customFormat="1" x14ac:dyDescent="0.25">
      <c r="B110" s="108"/>
      <c r="C110" s="109"/>
      <c r="I110" s="109"/>
    </row>
    <row r="111" spans="2:9" s="110" customFormat="1" x14ac:dyDescent="0.25">
      <c r="B111" s="108"/>
      <c r="C111" s="109"/>
      <c r="I111" s="109"/>
    </row>
    <row r="112" spans="2:9" s="110" customFormat="1" x14ac:dyDescent="0.25">
      <c r="B112" s="108"/>
      <c r="C112" s="109"/>
      <c r="I112" s="109"/>
    </row>
    <row r="113" spans="2:9" s="110" customFormat="1" x14ac:dyDescent="0.25">
      <c r="B113" s="108"/>
      <c r="C113" s="109"/>
      <c r="I113" s="109"/>
    </row>
    <row r="114" spans="2:9" s="110" customFormat="1" x14ac:dyDescent="0.25">
      <c r="B114" s="108"/>
      <c r="C114" s="109"/>
      <c r="I114" s="109"/>
    </row>
    <row r="115" spans="2:9" s="110" customFormat="1" x14ac:dyDescent="0.25">
      <c r="B115" s="108"/>
      <c r="C115" s="109"/>
      <c r="I115" s="109"/>
    </row>
    <row r="116" spans="2:9" s="110" customFormat="1" x14ac:dyDescent="0.25">
      <c r="B116" s="108"/>
      <c r="C116" s="109"/>
      <c r="I116" s="109"/>
    </row>
    <row r="117" spans="2:9" s="110" customFormat="1" x14ac:dyDescent="0.25">
      <c r="B117" s="108"/>
      <c r="C117" s="109"/>
      <c r="I117" s="109"/>
    </row>
    <row r="118" spans="2:9" s="110" customFormat="1" x14ac:dyDescent="0.25">
      <c r="B118" s="108"/>
      <c r="C118" s="109"/>
      <c r="I118" s="109"/>
    </row>
    <row r="119" spans="2:9" s="110" customFormat="1" x14ac:dyDescent="0.25">
      <c r="B119" s="108"/>
      <c r="C119" s="109"/>
      <c r="I119" s="109"/>
    </row>
    <row r="120" spans="2:9" s="110" customFormat="1" x14ac:dyDescent="0.25">
      <c r="B120" s="108"/>
      <c r="C120" s="109"/>
      <c r="I120" s="109"/>
    </row>
    <row r="121" spans="2:9" s="110" customFormat="1" x14ac:dyDescent="0.25">
      <c r="B121" s="108"/>
      <c r="C121" s="109"/>
      <c r="I121" s="109"/>
    </row>
    <row r="122" spans="2:9" s="110" customFormat="1" x14ac:dyDescent="0.25">
      <c r="B122" s="108"/>
      <c r="C122" s="109"/>
      <c r="I122" s="109"/>
    </row>
    <row r="123" spans="2:9" s="110" customFormat="1" x14ac:dyDescent="0.25">
      <c r="B123" s="108"/>
      <c r="C123" s="109"/>
      <c r="I123" s="109"/>
    </row>
    <row r="124" spans="2:9" s="110" customFormat="1" x14ac:dyDescent="0.25">
      <c r="B124" s="108"/>
      <c r="C124" s="109"/>
      <c r="I124" s="109"/>
    </row>
    <row r="125" spans="2:9" s="110" customFormat="1" x14ac:dyDescent="0.25">
      <c r="B125" s="108"/>
      <c r="C125" s="109"/>
      <c r="I125" s="109"/>
    </row>
    <row r="126" spans="2:9" s="110" customFormat="1" x14ac:dyDescent="0.25">
      <c r="B126" s="108"/>
      <c r="C126" s="109"/>
      <c r="I126" s="109"/>
    </row>
    <row r="127" spans="2:9" s="110" customFormat="1" x14ac:dyDescent="0.25">
      <c r="B127" s="108"/>
      <c r="C127" s="109"/>
      <c r="I127" s="109"/>
    </row>
    <row r="128" spans="2:9" s="110" customFormat="1" x14ac:dyDescent="0.25">
      <c r="B128" s="108"/>
      <c r="C128" s="109"/>
      <c r="I128" s="109"/>
    </row>
    <row r="129" spans="2:9" s="110" customFormat="1" x14ac:dyDescent="0.25">
      <c r="B129" s="108"/>
      <c r="C129" s="109"/>
      <c r="I129" s="109"/>
    </row>
    <row r="130" spans="2:9" s="110" customFormat="1" x14ac:dyDescent="0.25">
      <c r="B130" s="108"/>
      <c r="C130" s="109"/>
      <c r="I130" s="109"/>
    </row>
    <row r="131" spans="2:9" s="110" customFormat="1" x14ac:dyDescent="0.25">
      <c r="B131" s="108"/>
      <c r="C131" s="109"/>
      <c r="I131" s="109"/>
    </row>
    <row r="132" spans="2:9" s="110" customFormat="1" x14ac:dyDescent="0.25">
      <c r="B132" s="108"/>
      <c r="C132" s="109"/>
      <c r="I132" s="109"/>
    </row>
    <row r="133" spans="2:9" s="110" customFormat="1" x14ac:dyDescent="0.25">
      <c r="B133" s="108"/>
      <c r="C133" s="109"/>
      <c r="I133" s="109"/>
    </row>
    <row r="134" spans="2:9" s="110" customFormat="1" x14ac:dyDescent="0.25">
      <c r="B134" s="108"/>
      <c r="C134" s="109"/>
      <c r="I134" s="109"/>
    </row>
    <row r="135" spans="2:9" s="110" customFormat="1" x14ac:dyDescent="0.25">
      <c r="B135" s="108"/>
      <c r="C135" s="109"/>
      <c r="I135" s="109"/>
    </row>
    <row r="136" spans="2:9" s="110" customFormat="1" x14ac:dyDescent="0.25">
      <c r="B136" s="108"/>
      <c r="C136" s="109"/>
      <c r="I136" s="109"/>
    </row>
    <row r="137" spans="2:9" s="110" customFormat="1" x14ac:dyDescent="0.25">
      <c r="B137" s="108"/>
      <c r="C137" s="109"/>
      <c r="I137" s="109"/>
    </row>
    <row r="138" spans="2:9" s="110" customFormat="1" x14ac:dyDescent="0.25">
      <c r="B138" s="108"/>
      <c r="C138" s="109"/>
      <c r="I138" s="109"/>
    </row>
    <row r="139" spans="2:9" s="110" customFormat="1" x14ac:dyDescent="0.25">
      <c r="B139" s="108"/>
      <c r="C139" s="109"/>
      <c r="I139" s="109"/>
    </row>
    <row r="140" spans="2:9" s="110" customFormat="1" x14ac:dyDescent="0.25">
      <c r="B140" s="108"/>
      <c r="C140" s="109"/>
      <c r="I140" s="109"/>
    </row>
    <row r="141" spans="2:9" s="110" customFormat="1" x14ac:dyDescent="0.25">
      <c r="B141" s="108"/>
      <c r="C141" s="109"/>
      <c r="I141" s="109"/>
    </row>
    <row r="142" spans="2:9" s="110" customFormat="1" x14ac:dyDescent="0.25">
      <c r="B142" s="108"/>
      <c r="C142" s="109"/>
      <c r="I142" s="109"/>
    </row>
    <row r="143" spans="2:9" s="110" customFormat="1" x14ac:dyDescent="0.25">
      <c r="B143" s="108"/>
      <c r="C143" s="109"/>
      <c r="I143" s="109"/>
    </row>
    <row r="144" spans="2:9" s="110" customFormat="1" x14ac:dyDescent="0.25">
      <c r="B144" s="108"/>
      <c r="C144" s="109"/>
      <c r="I144" s="109"/>
    </row>
    <row r="145" spans="2:9" s="110" customFormat="1" x14ac:dyDescent="0.25">
      <c r="B145" s="108"/>
      <c r="C145" s="109"/>
      <c r="I145" s="109"/>
    </row>
    <row r="146" spans="2:9" s="110" customFormat="1" x14ac:dyDescent="0.25">
      <c r="B146" s="108"/>
      <c r="C146" s="109"/>
      <c r="I146" s="109"/>
    </row>
    <row r="147" spans="2:9" s="110" customFormat="1" x14ac:dyDescent="0.25">
      <c r="B147" s="108"/>
      <c r="C147" s="109"/>
      <c r="I147" s="109"/>
    </row>
    <row r="148" spans="2:9" s="110" customFormat="1" x14ac:dyDescent="0.25">
      <c r="B148" s="108"/>
      <c r="C148" s="109"/>
      <c r="I148" s="109"/>
    </row>
    <row r="149" spans="2:9" s="110" customFormat="1" x14ac:dyDescent="0.25">
      <c r="B149" s="108"/>
      <c r="C149" s="109"/>
      <c r="I149" s="109"/>
    </row>
    <row r="150" spans="2:9" s="110" customFormat="1" x14ac:dyDescent="0.25">
      <c r="B150" s="108"/>
      <c r="C150" s="109"/>
      <c r="I150" s="109"/>
    </row>
    <row r="151" spans="2:9" s="110" customFormat="1" x14ac:dyDescent="0.25">
      <c r="B151" s="108"/>
      <c r="C151" s="109"/>
      <c r="I151" s="109"/>
    </row>
    <row r="152" spans="2:9" s="110" customFormat="1" x14ac:dyDescent="0.25">
      <c r="B152" s="108"/>
      <c r="C152" s="109"/>
      <c r="I152" s="109"/>
    </row>
    <row r="153" spans="2:9" s="110" customFormat="1" x14ac:dyDescent="0.25">
      <c r="B153" s="108"/>
      <c r="C153" s="109"/>
      <c r="I153" s="109"/>
    </row>
    <row r="154" spans="2:9" s="110" customFormat="1" x14ac:dyDescent="0.25">
      <c r="B154" s="108"/>
      <c r="C154" s="109"/>
      <c r="I154" s="109"/>
    </row>
    <row r="155" spans="2:9" s="110" customFormat="1" x14ac:dyDescent="0.25">
      <c r="B155" s="108"/>
      <c r="C155" s="109"/>
      <c r="I155" s="109"/>
    </row>
    <row r="156" spans="2:9" s="110" customFormat="1" x14ac:dyDescent="0.25">
      <c r="B156" s="108"/>
      <c r="C156" s="109"/>
      <c r="I156" s="109"/>
    </row>
    <row r="157" spans="2:9" s="110" customFormat="1" x14ac:dyDescent="0.25">
      <c r="B157" s="108"/>
      <c r="C157" s="109"/>
      <c r="I157" s="109"/>
    </row>
    <row r="158" spans="2:9" s="110" customFormat="1" x14ac:dyDescent="0.25">
      <c r="B158" s="108"/>
      <c r="C158" s="109"/>
      <c r="I158" s="109"/>
    </row>
    <row r="159" spans="2:9" s="110" customFormat="1" x14ac:dyDescent="0.25">
      <c r="B159" s="108"/>
      <c r="C159" s="109"/>
      <c r="I159" s="109"/>
    </row>
    <row r="160" spans="2:9" s="110" customFormat="1" x14ac:dyDescent="0.25">
      <c r="B160" s="108"/>
      <c r="C160" s="109"/>
      <c r="I160" s="109"/>
    </row>
    <row r="161" spans="2:9" s="110" customFormat="1" x14ac:dyDescent="0.25">
      <c r="B161" s="108"/>
      <c r="C161" s="109"/>
      <c r="I161" s="109"/>
    </row>
    <row r="162" spans="2:9" s="110" customFormat="1" x14ac:dyDescent="0.25">
      <c r="B162" s="108"/>
      <c r="C162" s="109"/>
      <c r="I162" s="109"/>
    </row>
    <row r="163" spans="2:9" s="110" customFormat="1" x14ac:dyDescent="0.25">
      <c r="B163" s="108"/>
      <c r="C163" s="109"/>
      <c r="I163" s="109"/>
    </row>
    <row r="164" spans="2:9" s="110" customFormat="1" x14ac:dyDescent="0.25">
      <c r="B164" s="108"/>
      <c r="C164" s="109"/>
      <c r="I164" s="109"/>
    </row>
    <row r="165" spans="2:9" s="110" customFormat="1" x14ac:dyDescent="0.25">
      <c r="B165" s="108"/>
      <c r="C165" s="109"/>
      <c r="I165" s="109"/>
    </row>
    <row r="166" spans="2:9" s="110" customFormat="1" x14ac:dyDescent="0.25">
      <c r="B166" s="108"/>
      <c r="C166" s="109"/>
      <c r="I166" s="109"/>
    </row>
    <row r="167" spans="2:9" s="110" customFormat="1" x14ac:dyDescent="0.25">
      <c r="B167" s="108"/>
      <c r="C167" s="109"/>
      <c r="I167" s="109"/>
    </row>
    <row r="168" spans="2:9" s="110" customFormat="1" x14ac:dyDescent="0.25">
      <c r="B168" s="108"/>
      <c r="C168" s="109"/>
      <c r="I168" s="109"/>
    </row>
    <row r="169" spans="2:9" s="110" customFormat="1" x14ac:dyDescent="0.25">
      <c r="B169" s="108"/>
      <c r="C169" s="109"/>
      <c r="I169" s="109"/>
    </row>
    <row r="170" spans="2:9" s="110" customFormat="1" x14ac:dyDescent="0.25">
      <c r="B170" s="108"/>
      <c r="C170" s="109"/>
      <c r="I170" s="109"/>
    </row>
    <row r="171" spans="2:9" s="110" customFormat="1" x14ac:dyDescent="0.25">
      <c r="B171" s="108"/>
      <c r="C171" s="109"/>
      <c r="I171" s="109"/>
    </row>
    <row r="172" spans="2:9" s="110" customFormat="1" x14ac:dyDescent="0.25">
      <c r="B172" s="108"/>
      <c r="C172" s="109"/>
      <c r="I172" s="109"/>
    </row>
    <row r="173" spans="2:9" s="110" customFormat="1" x14ac:dyDescent="0.25">
      <c r="B173" s="108"/>
      <c r="C173" s="109"/>
      <c r="I173" s="109"/>
    </row>
    <row r="174" spans="2:9" s="110" customFormat="1" x14ac:dyDescent="0.25">
      <c r="B174" s="108"/>
      <c r="C174" s="109"/>
      <c r="I174" s="109"/>
    </row>
    <row r="175" spans="2:9" s="110" customFormat="1" x14ac:dyDescent="0.25">
      <c r="B175" s="108"/>
      <c r="C175" s="109"/>
      <c r="I175" s="109"/>
    </row>
    <row r="176" spans="2:9" s="110" customFormat="1" x14ac:dyDescent="0.25">
      <c r="B176" s="108"/>
      <c r="C176" s="109"/>
      <c r="I176" s="109"/>
    </row>
    <row r="177" spans="2:9" s="110" customFormat="1" x14ac:dyDescent="0.25">
      <c r="B177" s="108"/>
      <c r="C177" s="109"/>
      <c r="I177" s="109"/>
    </row>
    <row r="178" spans="2:9" s="110" customFormat="1" x14ac:dyDescent="0.25">
      <c r="B178" s="108"/>
      <c r="C178" s="109"/>
      <c r="I178" s="109"/>
    </row>
    <row r="179" spans="2:9" s="110" customFormat="1" x14ac:dyDescent="0.25">
      <c r="B179" s="108"/>
      <c r="C179" s="109"/>
      <c r="I179" s="109"/>
    </row>
    <row r="180" spans="2:9" s="110" customFormat="1" x14ac:dyDescent="0.25">
      <c r="B180" s="108"/>
      <c r="C180" s="109"/>
      <c r="I180" s="109"/>
    </row>
    <row r="181" spans="2:9" s="110" customFormat="1" x14ac:dyDescent="0.25">
      <c r="B181" s="108"/>
      <c r="C181" s="109"/>
      <c r="I181" s="109"/>
    </row>
    <row r="182" spans="2:9" s="110" customFormat="1" x14ac:dyDescent="0.25">
      <c r="B182" s="108"/>
      <c r="C182" s="109"/>
      <c r="I182" s="109"/>
    </row>
    <row r="183" spans="2:9" s="110" customFormat="1" x14ac:dyDescent="0.25">
      <c r="B183" s="108"/>
      <c r="C183" s="109"/>
      <c r="I183" s="109"/>
    </row>
    <row r="184" spans="2:9" s="110" customFormat="1" x14ac:dyDescent="0.25">
      <c r="B184" s="108"/>
      <c r="C184" s="109"/>
      <c r="I184" s="109"/>
    </row>
    <row r="185" spans="2:9" s="110" customFormat="1" x14ac:dyDescent="0.25">
      <c r="B185" s="108"/>
      <c r="C185" s="109"/>
      <c r="I185" s="109"/>
    </row>
    <row r="186" spans="2:9" s="110" customFormat="1" x14ac:dyDescent="0.25">
      <c r="B186" s="108"/>
      <c r="C186" s="109"/>
      <c r="I186" s="109"/>
    </row>
    <row r="187" spans="2:9" s="110" customFormat="1" x14ac:dyDescent="0.25">
      <c r="B187" s="108"/>
      <c r="C187" s="109"/>
      <c r="I187" s="109"/>
    </row>
    <row r="188" spans="2:9" s="110" customFormat="1" x14ac:dyDescent="0.25">
      <c r="B188" s="108"/>
      <c r="C188" s="109"/>
      <c r="I188" s="109"/>
    </row>
    <row r="189" spans="2:9" s="110" customFormat="1" x14ac:dyDescent="0.25">
      <c r="B189" s="108"/>
      <c r="C189" s="109"/>
      <c r="I189" s="109"/>
    </row>
    <row r="190" spans="2:9" s="110" customFormat="1" x14ac:dyDescent="0.25">
      <c r="B190" s="108"/>
      <c r="C190" s="109"/>
      <c r="I190" s="109"/>
    </row>
    <row r="191" spans="2:9" s="110" customFormat="1" x14ac:dyDescent="0.25">
      <c r="B191" s="108"/>
      <c r="C191" s="109"/>
      <c r="I191" s="109"/>
    </row>
    <row r="192" spans="2:9" s="110" customFormat="1" x14ac:dyDescent="0.25">
      <c r="B192" s="108"/>
      <c r="C192" s="109"/>
      <c r="I192" s="109"/>
    </row>
    <row r="193" spans="2:9" s="110" customFormat="1" x14ac:dyDescent="0.25">
      <c r="B193" s="108"/>
      <c r="C193" s="109"/>
      <c r="I193" s="109"/>
    </row>
    <row r="194" spans="2:9" s="110" customFormat="1" x14ac:dyDescent="0.25">
      <c r="B194" s="108"/>
      <c r="C194" s="109"/>
      <c r="I194" s="109"/>
    </row>
    <row r="195" spans="2:9" s="110" customFormat="1" x14ac:dyDescent="0.25">
      <c r="B195" s="108"/>
      <c r="C195" s="109"/>
      <c r="I195" s="109"/>
    </row>
    <row r="196" spans="2:9" s="110" customFormat="1" x14ac:dyDescent="0.25">
      <c r="B196" s="108"/>
      <c r="C196" s="109"/>
      <c r="I196" s="109"/>
    </row>
    <row r="197" spans="2:9" s="110" customFormat="1" x14ac:dyDescent="0.25">
      <c r="B197" s="108"/>
      <c r="C197" s="109"/>
      <c r="I197" s="109"/>
    </row>
    <row r="198" spans="2:9" s="110" customFormat="1" x14ac:dyDescent="0.25">
      <c r="B198" s="108"/>
      <c r="C198" s="109"/>
      <c r="I198" s="109"/>
    </row>
    <row r="199" spans="2:9" s="110" customFormat="1" x14ac:dyDescent="0.25">
      <c r="B199" s="108"/>
      <c r="C199" s="109"/>
      <c r="I199" s="109"/>
    </row>
    <row r="200" spans="2:9" s="110" customFormat="1" x14ac:dyDescent="0.25">
      <c r="B200" s="108"/>
      <c r="C200" s="109"/>
      <c r="I200" s="109"/>
    </row>
    <row r="201" spans="2:9" s="110" customFormat="1" x14ac:dyDescent="0.25">
      <c r="B201" s="108"/>
      <c r="C201" s="109"/>
      <c r="I201" s="109"/>
    </row>
    <row r="202" spans="2:9" s="110" customFormat="1" x14ac:dyDescent="0.25">
      <c r="B202" s="108"/>
      <c r="C202" s="109"/>
      <c r="I202" s="109"/>
    </row>
    <row r="203" spans="2:9" s="110" customFormat="1" x14ac:dyDescent="0.25">
      <c r="B203" s="108"/>
      <c r="C203" s="109"/>
      <c r="I203" s="109"/>
    </row>
    <row r="204" spans="2:9" s="110" customFormat="1" x14ac:dyDescent="0.25">
      <c r="B204" s="108"/>
      <c r="C204" s="109"/>
      <c r="I204" s="109"/>
    </row>
    <row r="205" spans="2:9" s="110" customFormat="1" x14ac:dyDescent="0.25">
      <c r="B205" s="108"/>
      <c r="C205" s="109"/>
      <c r="I205" s="109"/>
    </row>
    <row r="206" spans="2:9" s="110" customFormat="1" x14ac:dyDescent="0.25">
      <c r="B206" s="108"/>
      <c r="C206" s="109"/>
      <c r="I206" s="109"/>
    </row>
    <row r="207" spans="2:9" s="110" customFormat="1" x14ac:dyDescent="0.25">
      <c r="B207" s="108"/>
      <c r="C207" s="109"/>
      <c r="I207" s="109"/>
    </row>
    <row r="208" spans="2:9" s="110" customFormat="1" x14ac:dyDescent="0.25">
      <c r="B208" s="108"/>
      <c r="C208" s="109"/>
      <c r="I208" s="109"/>
    </row>
    <row r="209" spans="2:9" s="110" customFormat="1" x14ac:dyDescent="0.25">
      <c r="B209" s="108"/>
      <c r="C209" s="109"/>
      <c r="I209" s="109"/>
    </row>
    <row r="210" spans="2:9" s="110" customFormat="1" x14ac:dyDescent="0.25">
      <c r="B210" s="108"/>
      <c r="C210" s="109"/>
      <c r="I210" s="109"/>
    </row>
    <row r="211" spans="2:9" s="110" customFormat="1" x14ac:dyDescent="0.25">
      <c r="B211" s="108"/>
      <c r="C211" s="109"/>
      <c r="I211" s="109"/>
    </row>
    <row r="212" spans="2:9" s="110" customFormat="1" x14ac:dyDescent="0.25">
      <c r="B212" s="108"/>
      <c r="C212" s="109"/>
      <c r="I212" s="109"/>
    </row>
    <row r="213" spans="2:9" s="110" customFormat="1" x14ac:dyDescent="0.25">
      <c r="B213" s="108"/>
      <c r="C213" s="109"/>
      <c r="I213" s="109"/>
    </row>
    <row r="214" spans="2:9" s="110" customFormat="1" x14ac:dyDescent="0.25">
      <c r="B214" s="108"/>
      <c r="C214" s="109"/>
      <c r="I214" s="109"/>
    </row>
    <row r="215" spans="2:9" s="110" customFormat="1" x14ac:dyDescent="0.25">
      <c r="B215" s="108"/>
      <c r="C215" s="109"/>
      <c r="I215" s="109"/>
    </row>
    <row r="216" spans="2:9" s="110" customFormat="1" x14ac:dyDescent="0.25">
      <c r="B216" s="108"/>
      <c r="C216" s="109"/>
      <c r="I216" s="109"/>
    </row>
    <row r="217" spans="2:9" s="110" customFormat="1" x14ac:dyDescent="0.25">
      <c r="B217" s="108"/>
      <c r="C217" s="109"/>
      <c r="I217" s="109"/>
    </row>
    <row r="218" spans="2:9" s="110" customFormat="1" x14ac:dyDescent="0.25">
      <c r="B218" s="108"/>
      <c r="C218" s="109"/>
      <c r="I218" s="109"/>
    </row>
    <row r="219" spans="2:9" s="110" customFormat="1" x14ac:dyDescent="0.25">
      <c r="B219" s="108"/>
      <c r="C219" s="109"/>
      <c r="I219" s="109"/>
    </row>
    <row r="220" spans="2:9" s="110" customFormat="1" x14ac:dyDescent="0.25">
      <c r="B220" s="108"/>
      <c r="C220" s="109"/>
      <c r="I220" s="109"/>
    </row>
    <row r="221" spans="2:9" s="110" customFormat="1" x14ac:dyDescent="0.25">
      <c r="B221" s="108"/>
      <c r="C221" s="109"/>
      <c r="I221" s="109"/>
    </row>
    <row r="222" spans="2:9" s="110" customFormat="1" x14ac:dyDescent="0.25">
      <c r="B222" s="108"/>
      <c r="C222" s="109"/>
      <c r="I222" s="109"/>
    </row>
    <row r="223" spans="2:9" s="110" customFormat="1" x14ac:dyDescent="0.25">
      <c r="B223" s="108"/>
      <c r="C223" s="109"/>
      <c r="I223" s="109"/>
    </row>
    <row r="224" spans="2:9" s="110" customFormat="1" x14ac:dyDescent="0.25">
      <c r="B224" s="108"/>
      <c r="C224" s="109"/>
      <c r="I224" s="109"/>
    </row>
    <row r="225" spans="2:9" s="110" customFormat="1" x14ac:dyDescent="0.25">
      <c r="B225" s="108"/>
      <c r="C225" s="109"/>
      <c r="I225" s="109"/>
    </row>
    <row r="226" spans="2:9" s="110" customFormat="1" x14ac:dyDescent="0.25">
      <c r="B226" s="108"/>
      <c r="C226" s="109"/>
      <c r="I226" s="109"/>
    </row>
    <row r="227" spans="2:9" s="110" customFormat="1" x14ac:dyDescent="0.25">
      <c r="B227" s="108"/>
      <c r="C227" s="109"/>
      <c r="I227" s="109"/>
    </row>
    <row r="228" spans="2:9" s="110" customFormat="1" x14ac:dyDescent="0.25">
      <c r="B228" s="108"/>
      <c r="C228" s="109"/>
      <c r="I228" s="109"/>
    </row>
    <row r="229" spans="2:9" s="110" customFormat="1" x14ac:dyDescent="0.25">
      <c r="B229" s="108"/>
      <c r="C229" s="109"/>
      <c r="I229" s="109"/>
    </row>
    <row r="230" spans="2:9" s="110" customFormat="1" x14ac:dyDescent="0.25">
      <c r="B230" s="108"/>
      <c r="C230" s="109"/>
      <c r="I230" s="109"/>
    </row>
    <row r="231" spans="2:9" s="110" customFormat="1" x14ac:dyDescent="0.25">
      <c r="B231" s="108"/>
      <c r="C231" s="109"/>
      <c r="I231" s="109"/>
    </row>
    <row r="232" spans="2:9" s="110" customFormat="1" x14ac:dyDescent="0.25">
      <c r="B232" s="108"/>
      <c r="C232" s="109"/>
      <c r="I232" s="109"/>
    </row>
    <row r="233" spans="2:9" s="110" customFormat="1" x14ac:dyDescent="0.25">
      <c r="B233" s="108"/>
      <c r="C233" s="109"/>
      <c r="I233" s="109"/>
    </row>
    <row r="234" spans="2:9" s="110" customFormat="1" x14ac:dyDescent="0.25">
      <c r="B234" s="108"/>
      <c r="C234" s="109"/>
      <c r="I234" s="109"/>
    </row>
    <row r="235" spans="2:9" s="110" customFormat="1" x14ac:dyDescent="0.25">
      <c r="B235" s="108"/>
      <c r="C235" s="109"/>
      <c r="I235" s="109"/>
    </row>
    <row r="236" spans="2:9" s="110" customFormat="1" x14ac:dyDescent="0.25">
      <c r="B236" s="108"/>
      <c r="C236" s="109"/>
      <c r="I236" s="109"/>
    </row>
    <row r="237" spans="2:9" s="110" customFormat="1" x14ac:dyDescent="0.25">
      <c r="B237" s="108"/>
      <c r="C237" s="109"/>
      <c r="I237" s="109"/>
    </row>
    <row r="238" spans="2:9" s="110" customFormat="1" x14ac:dyDescent="0.25">
      <c r="B238" s="108"/>
      <c r="C238" s="109"/>
      <c r="I238" s="109"/>
    </row>
    <row r="239" spans="2:9" s="110" customFormat="1" x14ac:dyDescent="0.25">
      <c r="B239" s="108"/>
      <c r="C239" s="109"/>
      <c r="I239" s="109"/>
    </row>
    <row r="240" spans="2:9" s="110" customFormat="1" x14ac:dyDescent="0.25">
      <c r="B240" s="108"/>
      <c r="C240" s="109"/>
      <c r="I240" s="109"/>
    </row>
    <row r="241" spans="2:9" s="110" customFormat="1" x14ac:dyDescent="0.25">
      <c r="B241" s="108"/>
      <c r="C241" s="109"/>
      <c r="I241" s="109"/>
    </row>
    <row r="242" spans="2:9" s="110" customFormat="1" x14ac:dyDescent="0.25">
      <c r="B242" s="108"/>
      <c r="C242" s="109"/>
      <c r="I242" s="109"/>
    </row>
    <row r="243" spans="2:9" s="110" customFormat="1" x14ac:dyDescent="0.25">
      <c r="B243" s="108"/>
      <c r="C243" s="109"/>
      <c r="I243" s="109"/>
    </row>
    <row r="244" spans="2:9" s="110" customFormat="1" x14ac:dyDescent="0.25">
      <c r="B244" s="108"/>
      <c r="C244" s="109"/>
      <c r="I244" s="109"/>
    </row>
    <row r="245" spans="2:9" s="110" customFormat="1" x14ac:dyDescent="0.25">
      <c r="B245" s="108"/>
      <c r="C245" s="109"/>
      <c r="I245" s="109"/>
    </row>
    <row r="246" spans="2:9" s="110" customFormat="1" x14ac:dyDescent="0.25">
      <c r="B246" s="108"/>
      <c r="C246" s="109"/>
      <c r="I246" s="109"/>
    </row>
    <row r="247" spans="2:9" s="110" customFormat="1" x14ac:dyDescent="0.25">
      <c r="B247" s="108"/>
      <c r="C247" s="109"/>
      <c r="I247" s="109"/>
    </row>
    <row r="248" spans="2:9" s="110" customFormat="1" x14ac:dyDescent="0.25">
      <c r="B248" s="108"/>
      <c r="C248" s="109"/>
      <c r="I248" s="109"/>
    </row>
    <row r="249" spans="2:9" s="110" customFormat="1" x14ac:dyDescent="0.25">
      <c r="B249" s="108"/>
      <c r="C249" s="109"/>
      <c r="I249" s="109"/>
    </row>
    <row r="250" spans="2:9" s="110" customFormat="1" x14ac:dyDescent="0.25">
      <c r="B250" s="108"/>
      <c r="C250" s="109"/>
      <c r="I250" s="109"/>
    </row>
    <row r="251" spans="2:9" s="110" customFormat="1" x14ac:dyDescent="0.25">
      <c r="B251" s="108"/>
      <c r="C251" s="109"/>
      <c r="I251" s="109"/>
    </row>
    <row r="252" spans="2:9" s="110" customFormat="1" x14ac:dyDescent="0.25">
      <c r="B252" s="108"/>
      <c r="C252" s="109"/>
      <c r="I252" s="109"/>
    </row>
    <row r="253" spans="2:9" s="110" customFormat="1" x14ac:dyDescent="0.25">
      <c r="B253" s="108"/>
      <c r="C253" s="109"/>
      <c r="I253" s="109"/>
    </row>
    <row r="254" spans="2:9" s="110" customFormat="1" x14ac:dyDescent="0.25">
      <c r="B254" s="108"/>
      <c r="C254" s="109"/>
      <c r="I254" s="109"/>
    </row>
    <row r="255" spans="2:9" s="110" customFormat="1" x14ac:dyDescent="0.25">
      <c r="B255" s="108"/>
      <c r="C255" s="109"/>
      <c r="I255" s="109"/>
    </row>
    <row r="256" spans="2:9" s="110" customFormat="1" x14ac:dyDescent="0.25">
      <c r="B256" s="108"/>
      <c r="C256" s="109"/>
      <c r="I256" s="109"/>
    </row>
    <row r="257" spans="2:9" s="110" customFormat="1" x14ac:dyDescent="0.25">
      <c r="B257" s="108"/>
      <c r="C257" s="109"/>
      <c r="I257" s="109"/>
    </row>
    <row r="258" spans="2:9" s="110" customFormat="1" x14ac:dyDescent="0.25">
      <c r="B258" s="108"/>
      <c r="C258" s="109"/>
      <c r="I258" s="109"/>
    </row>
    <row r="259" spans="2:9" s="110" customFormat="1" x14ac:dyDescent="0.25">
      <c r="B259" s="108"/>
      <c r="C259" s="109"/>
      <c r="I259" s="109"/>
    </row>
    <row r="260" spans="2:9" s="110" customFormat="1" x14ac:dyDescent="0.25">
      <c r="B260" s="108"/>
      <c r="C260" s="109"/>
      <c r="I260" s="109"/>
    </row>
    <row r="261" spans="2:9" s="110" customFormat="1" x14ac:dyDescent="0.25">
      <c r="B261" s="108"/>
      <c r="C261" s="109"/>
      <c r="I261" s="109"/>
    </row>
    <row r="262" spans="2:9" s="110" customFormat="1" x14ac:dyDescent="0.25">
      <c r="B262" s="108"/>
      <c r="C262" s="109"/>
      <c r="I262" s="109"/>
    </row>
    <row r="263" spans="2:9" s="110" customFormat="1" x14ac:dyDescent="0.25">
      <c r="B263" s="108"/>
      <c r="C263" s="109"/>
      <c r="I263" s="109"/>
    </row>
    <row r="264" spans="2:9" s="110" customFormat="1" x14ac:dyDescent="0.25">
      <c r="B264" s="108"/>
      <c r="C264" s="109"/>
      <c r="I264" s="109"/>
    </row>
    <row r="265" spans="2:9" s="110" customFormat="1" x14ac:dyDescent="0.25">
      <c r="B265" s="108"/>
      <c r="C265" s="109"/>
      <c r="I265" s="109"/>
    </row>
    <row r="266" spans="2:9" s="110" customFormat="1" x14ac:dyDescent="0.25">
      <c r="B266" s="108"/>
      <c r="C266" s="109"/>
      <c r="I266" s="109"/>
    </row>
    <row r="267" spans="2:9" s="110" customFormat="1" x14ac:dyDescent="0.25">
      <c r="B267" s="108"/>
      <c r="C267" s="109"/>
      <c r="I267" s="109"/>
    </row>
    <row r="268" spans="2:9" s="110" customFormat="1" x14ac:dyDescent="0.25">
      <c r="B268" s="108"/>
      <c r="C268" s="109"/>
      <c r="I268" s="109"/>
    </row>
    <row r="269" spans="2:9" s="110" customFormat="1" x14ac:dyDescent="0.25">
      <c r="B269" s="108"/>
      <c r="C269" s="109"/>
      <c r="I269" s="109"/>
    </row>
    <row r="270" spans="2:9" s="110" customFormat="1" x14ac:dyDescent="0.25">
      <c r="B270" s="108"/>
      <c r="C270" s="109"/>
      <c r="I270" s="109"/>
    </row>
    <row r="271" spans="2:9" s="110" customFormat="1" x14ac:dyDescent="0.25">
      <c r="B271" s="108"/>
      <c r="C271" s="109"/>
      <c r="I271" s="109"/>
    </row>
    <row r="272" spans="2:9" s="110" customFormat="1" x14ac:dyDescent="0.25">
      <c r="B272" s="108"/>
      <c r="C272" s="109"/>
      <c r="I272" s="109"/>
    </row>
    <row r="273" spans="2:9" s="110" customFormat="1" x14ac:dyDescent="0.25">
      <c r="B273" s="108"/>
      <c r="C273" s="109"/>
      <c r="I273" s="109"/>
    </row>
    <row r="274" spans="2:9" s="110" customFormat="1" x14ac:dyDescent="0.25">
      <c r="B274" s="108"/>
      <c r="C274" s="109"/>
      <c r="I274" s="109"/>
    </row>
    <row r="275" spans="2:9" s="110" customFormat="1" x14ac:dyDescent="0.25">
      <c r="B275" s="108"/>
      <c r="C275" s="109"/>
      <c r="I275" s="109"/>
    </row>
    <row r="276" spans="2:9" s="110" customFormat="1" x14ac:dyDescent="0.25">
      <c r="B276" s="108"/>
      <c r="C276" s="109"/>
      <c r="I276" s="109"/>
    </row>
    <row r="277" spans="2:9" s="110" customFormat="1" x14ac:dyDescent="0.25">
      <c r="B277" s="108"/>
      <c r="C277" s="109"/>
      <c r="I277" s="109"/>
    </row>
    <row r="278" spans="2:9" s="110" customFormat="1" x14ac:dyDescent="0.25">
      <c r="B278" s="108"/>
      <c r="C278" s="109"/>
      <c r="I278" s="109"/>
    </row>
    <row r="279" spans="2:9" s="110" customFormat="1" x14ac:dyDescent="0.25">
      <c r="B279" s="108"/>
      <c r="C279" s="109"/>
      <c r="I279" s="109"/>
    </row>
    <row r="280" spans="2:9" s="110" customFormat="1" x14ac:dyDescent="0.25">
      <c r="B280" s="108"/>
      <c r="C280" s="109"/>
      <c r="I280" s="109"/>
    </row>
    <row r="281" spans="2:9" s="110" customFormat="1" x14ac:dyDescent="0.25">
      <c r="B281" s="108"/>
      <c r="C281" s="109"/>
      <c r="I281" s="109"/>
    </row>
    <row r="282" spans="2:9" s="110" customFormat="1" x14ac:dyDescent="0.25">
      <c r="B282" s="108"/>
      <c r="C282" s="109"/>
      <c r="I282" s="109"/>
    </row>
    <row r="283" spans="2:9" s="110" customFormat="1" x14ac:dyDescent="0.25">
      <c r="B283" s="108"/>
      <c r="C283" s="109"/>
      <c r="I283" s="109"/>
    </row>
    <row r="284" spans="2:9" s="110" customFormat="1" x14ac:dyDescent="0.25">
      <c r="B284" s="108"/>
      <c r="C284" s="109"/>
      <c r="I284" s="109"/>
    </row>
    <row r="285" spans="2:9" s="110" customFormat="1" x14ac:dyDescent="0.25">
      <c r="B285" s="108"/>
      <c r="C285" s="109"/>
      <c r="I285" s="109"/>
    </row>
    <row r="286" spans="2:9" s="110" customFormat="1" x14ac:dyDescent="0.25">
      <c r="B286" s="108"/>
      <c r="C286" s="109"/>
      <c r="I286" s="109"/>
    </row>
    <row r="287" spans="2:9" s="110" customFormat="1" x14ac:dyDescent="0.25">
      <c r="B287" s="108"/>
      <c r="C287" s="109"/>
      <c r="I287" s="109"/>
    </row>
    <row r="288" spans="2:9" s="110" customFormat="1" x14ac:dyDescent="0.25">
      <c r="B288" s="108"/>
      <c r="C288" s="109"/>
      <c r="I288" s="109"/>
    </row>
    <row r="289" spans="2:9" s="110" customFormat="1" x14ac:dyDescent="0.25">
      <c r="B289" s="108"/>
      <c r="C289" s="109"/>
      <c r="I289" s="109"/>
    </row>
    <row r="290" spans="2:9" s="110" customFormat="1" x14ac:dyDescent="0.25">
      <c r="B290" s="108"/>
      <c r="C290" s="109"/>
      <c r="I290" s="109"/>
    </row>
    <row r="291" spans="2:9" s="110" customFormat="1" x14ac:dyDescent="0.25">
      <c r="B291" s="108"/>
      <c r="C291" s="109"/>
      <c r="I291" s="109"/>
    </row>
    <row r="292" spans="2:9" s="110" customFormat="1" x14ac:dyDescent="0.25">
      <c r="B292" s="108"/>
      <c r="C292" s="109"/>
      <c r="I292" s="109"/>
    </row>
    <row r="293" spans="2:9" s="110" customFormat="1" x14ac:dyDescent="0.25">
      <c r="B293" s="108"/>
      <c r="C293" s="109"/>
      <c r="I293" s="109"/>
    </row>
    <row r="294" spans="2:9" s="110" customFormat="1" x14ac:dyDescent="0.25">
      <c r="B294" s="108"/>
      <c r="C294" s="109"/>
      <c r="I294" s="109"/>
    </row>
    <row r="295" spans="2:9" s="110" customFormat="1" x14ac:dyDescent="0.25">
      <c r="B295" s="108"/>
      <c r="C295" s="109"/>
      <c r="I295" s="109"/>
    </row>
    <row r="296" spans="2:9" s="110" customFormat="1" x14ac:dyDescent="0.25">
      <c r="B296" s="108"/>
      <c r="C296" s="109"/>
      <c r="I296" s="109"/>
    </row>
    <row r="297" spans="2:9" s="110" customFormat="1" x14ac:dyDescent="0.25">
      <c r="B297" s="108"/>
      <c r="C297" s="109"/>
      <c r="I297" s="109"/>
    </row>
    <row r="298" spans="2:9" s="110" customFormat="1" x14ac:dyDescent="0.25">
      <c r="B298" s="108"/>
      <c r="C298" s="109"/>
      <c r="I298" s="109"/>
    </row>
    <row r="299" spans="2:9" s="110" customFormat="1" x14ac:dyDescent="0.25">
      <c r="B299" s="108"/>
      <c r="C299" s="109"/>
      <c r="I299" s="109"/>
    </row>
    <row r="300" spans="2:9" s="110" customFormat="1" x14ac:dyDescent="0.25">
      <c r="B300" s="108"/>
      <c r="C300" s="109"/>
      <c r="I300" s="109"/>
    </row>
    <row r="301" spans="2:9" s="110" customFormat="1" x14ac:dyDescent="0.25">
      <c r="B301" s="108"/>
      <c r="C301" s="109"/>
      <c r="I301" s="109"/>
    </row>
    <row r="302" spans="2:9" s="110" customFormat="1" x14ac:dyDescent="0.25">
      <c r="B302" s="108"/>
      <c r="C302" s="109"/>
      <c r="I302" s="109"/>
    </row>
    <row r="303" spans="2:9" s="110" customFormat="1" x14ac:dyDescent="0.25">
      <c r="B303" s="108"/>
      <c r="C303" s="109"/>
      <c r="I303" s="109"/>
    </row>
    <row r="304" spans="2:9" s="110" customFormat="1" x14ac:dyDescent="0.25">
      <c r="B304" s="108"/>
      <c r="C304" s="109"/>
      <c r="I304" s="109"/>
    </row>
    <row r="305" spans="2:9" s="110" customFormat="1" x14ac:dyDescent="0.25">
      <c r="B305" s="108"/>
      <c r="C305" s="109"/>
      <c r="I305" s="109"/>
    </row>
    <row r="306" spans="2:9" s="110" customFormat="1" x14ac:dyDescent="0.25">
      <c r="B306" s="108"/>
      <c r="C306" s="109"/>
      <c r="I306" s="109"/>
    </row>
    <row r="307" spans="2:9" s="110" customFormat="1" x14ac:dyDescent="0.25">
      <c r="B307" s="108"/>
      <c r="C307" s="109"/>
      <c r="I307" s="109"/>
    </row>
    <row r="308" spans="2:9" s="110" customFormat="1" x14ac:dyDescent="0.25">
      <c r="B308" s="108"/>
      <c r="C308" s="109"/>
      <c r="I308" s="109"/>
    </row>
    <row r="309" spans="2:9" s="110" customFormat="1" x14ac:dyDescent="0.25">
      <c r="B309" s="108"/>
      <c r="C309" s="109"/>
      <c r="I309" s="109"/>
    </row>
    <row r="310" spans="2:9" s="110" customFormat="1" x14ac:dyDescent="0.25">
      <c r="B310" s="108"/>
      <c r="C310" s="109"/>
      <c r="I310" s="109"/>
    </row>
    <row r="311" spans="2:9" s="110" customFormat="1" x14ac:dyDescent="0.25">
      <c r="B311" s="108"/>
      <c r="C311" s="109"/>
      <c r="I311" s="109"/>
    </row>
    <row r="312" spans="2:9" s="110" customFormat="1" x14ac:dyDescent="0.25">
      <c r="B312" s="108"/>
      <c r="C312" s="109"/>
      <c r="I312" s="109"/>
    </row>
    <row r="313" spans="2:9" s="110" customFormat="1" x14ac:dyDescent="0.25">
      <c r="B313" s="108"/>
      <c r="C313" s="109"/>
      <c r="I313" s="109"/>
    </row>
    <row r="314" spans="2:9" s="110" customFormat="1" x14ac:dyDescent="0.25">
      <c r="B314" s="108"/>
      <c r="C314" s="109"/>
      <c r="I314" s="109"/>
    </row>
    <row r="315" spans="2:9" s="110" customFormat="1" x14ac:dyDescent="0.25">
      <c r="B315" s="108"/>
      <c r="C315" s="109"/>
      <c r="I315" s="109"/>
    </row>
    <row r="316" spans="2:9" s="110" customFormat="1" x14ac:dyDescent="0.25">
      <c r="B316" s="108"/>
      <c r="C316" s="109"/>
      <c r="I316" s="109"/>
    </row>
    <row r="317" spans="2:9" s="110" customFormat="1" x14ac:dyDescent="0.25">
      <c r="B317" s="108"/>
      <c r="C317" s="109"/>
      <c r="I317" s="109"/>
    </row>
    <row r="318" spans="2:9" s="110" customFormat="1" x14ac:dyDescent="0.25">
      <c r="B318" s="108"/>
      <c r="C318" s="109"/>
      <c r="I318" s="109"/>
    </row>
    <row r="319" spans="2:9" s="110" customFormat="1" x14ac:dyDescent="0.25">
      <c r="B319" s="108"/>
      <c r="C319" s="109"/>
      <c r="I319" s="109"/>
    </row>
    <row r="320" spans="2:9" s="110" customFormat="1" x14ac:dyDescent="0.25">
      <c r="B320" s="108"/>
      <c r="C320" s="109"/>
      <c r="I320" s="109"/>
    </row>
    <row r="321" spans="2:9" s="110" customFormat="1" x14ac:dyDescent="0.25">
      <c r="B321" s="108"/>
      <c r="C321" s="109"/>
      <c r="I321" s="109"/>
    </row>
    <row r="322" spans="2:9" s="110" customFormat="1" x14ac:dyDescent="0.25">
      <c r="B322" s="108"/>
      <c r="C322" s="109"/>
      <c r="I322" s="109"/>
    </row>
    <row r="323" spans="2:9" s="110" customFormat="1" x14ac:dyDescent="0.25">
      <c r="B323" s="108"/>
      <c r="C323" s="109"/>
      <c r="I323" s="109"/>
    </row>
    <row r="324" spans="2:9" s="110" customFormat="1" x14ac:dyDescent="0.25">
      <c r="B324" s="108"/>
      <c r="C324" s="109"/>
      <c r="I324" s="109"/>
    </row>
    <row r="325" spans="2:9" s="110" customFormat="1" x14ac:dyDescent="0.25">
      <c r="B325" s="108"/>
      <c r="C325" s="109"/>
      <c r="I325" s="109"/>
    </row>
    <row r="326" spans="2:9" s="110" customFormat="1" x14ac:dyDescent="0.25">
      <c r="B326" s="108"/>
      <c r="C326" s="109"/>
      <c r="I326" s="109"/>
    </row>
    <row r="327" spans="2:9" s="110" customFormat="1" x14ac:dyDescent="0.25">
      <c r="B327" s="108"/>
      <c r="C327" s="109"/>
      <c r="I327" s="109"/>
    </row>
    <row r="328" spans="2:9" s="110" customFormat="1" x14ac:dyDescent="0.25">
      <c r="B328" s="108"/>
      <c r="C328" s="109"/>
      <c r="I328" s="109"/>
    </row>
    <row r="329" spans="2:9" s="110" customFormat="1" x14ac:dyDescent="0.25">
      <c r="B329" s="108"/>
      <c r="C329" s="109"/>
      <c r="I329" s="109"/>
    </row>
    <row r="330" spans="2:9" s="110" customFormat="1" x14ac:dyDescent="0.25">
      <c r="B330" s="108"/>
      <c r="C330" s="109"/>
      <c r="I330" s="109"/>
    </row>
    <row r="331" spans="2:9" s="110" customFormat="1" x14ac:dyDescent="0.25">
      <c r="B331" s="108"/>
      <c r="C331" s="109"/>
      <c r="I331" s="109"/>
    </row>
    <row r="332" spans="2:9" s="110" customFormat="1" x14ac:dyDescent="0.25">
      <c r="B332" s="108"/>
      <c r="C332" s="109"/>
      <c r="I332" s="109"/>
    </row>
    <row r="333" spans="2:9" s="110" customFormat="1" x14ac:dyDescent="0.25">
      <c r="B333" s="108"/>
      <c r="C333" s="109"/>
      <c r="I333" s="109"/>
    </row>
    <row r="334" spans="2:9" s="110" customFormat="1" x14ac:dyDescent="0.25">
      <c r="B334" s="108"/>
      <c r="C334" s="109"/>
      <c r="I334" s="109"/>
    </row>
    <row r="335" spans="2:9" s="110" customFormat="1" x14ac:dyDescent="0.25">
      <c r="B335" s="108"/>
      <c r="C335" s="109"/>
      <c r="I335" s="109"/>
    </row>
    <row r="336" spans="2:9" s="110" customFormat="1" x14ac:dyDescent="0.25">
      <c r="B336" s="108"/>
      <c r="C336" s="109"/>
      <c r="I336" s="109"/>
    </row>
    <row r="337" spans="2:9" s="110" customFormat="1" x14ac:dyDescent="0.25">
      <c r="B337" s="108"/>
      <c r="C337" s="109"/>
      <c r="I337" s="109"/>
    </row>
    <row r="338" spans="2:9" s="110" customFormat="1" x14ac:dyDescent="0.25">
      <c r="B338" s="108"/>
      <c r="C338" s="109"/>
      <c r="I338" s="109"/>
    </row>
    <row r="339" spans="2:9" s="110" customFormat="1" x14ac:dyDescent="0.25">
      <c r="B339" s="108"/>
      <c r="C339" s="109"/>
      <c r="I339" s="109"/>
    </row>
    <row r="340" spans="2:9" s="110" customFormat="1" x14ac:dyDescent="0.25">
      <c r="B340" s="108"/>
      <c r="C340" s="109"/>
      <c r="I340" s="109"/>
    </row>
    <row r="341" spans="2:9" s="110" customFormat="1" x14ac:dyDescent="0.25">
      <c r="B341" s="108"/>
      <c r="C341" s="109"/>
      <c r="I341" s="109"/>
    </row>
    <row r="342" spans="2:9" s="110" customFormat="1" x14ac:dyDescent="0.25">
      <c r="B342" s="108"/>
      <c r="C342" s="109"/>
      <c r="I342" s="109"/>
    </row>
    <row r="343" spans="2:9" s="110" customFormat="1" x14ac:dyDescent="0.25">
      <c r="B343" s="108"/>
      <c r="C343" s="109"/>
      <c r="I343" s="109"/>
    </row>
    <row r="344" spans="2:9" s="110" customFormat="1" x14ac:dyDescent="0.25">
      <c r="B344" s="108"/>
      <c r="C344" s="109"/>
      <c r="I344" s="109"/>
    </row>
    <row r="345" spans="2:9" s="110" customFormat="1" x14ac:dyDescent="0.25">
      <c r="B345" s="108"/>
      <c r="C345" s="109"/>
      <c r="I345" s="109"/>
    </row>
    <row r="346" spans="2:9" s="110" customFormat="1" x14ac:dyDescent="0.25">
      <c r="B346" s="108"/>
      <c r="C346" s="109"/>
      <c r="I346" s="109"/>
    </row>
    <row r="347" spans="2:9" s="110" customFormat="1" x14ac:dyDescent="0.25">
      <c r="B347" s="108"/>
      <c r="C347" s="109"/>
      <c r="I347" s="109"/>
    </row>
    <row r="348" spans="2:9" s="110" customFormat="1" x14ac:dyDescent="0.25">
      <c r="B348" s="108"/>
      <c r="C348" s="109"/>
      <c r="I348" s="109"/>
    </row>
    <row r="349" spans="2:9" s="110" customFormat="1" x14ac:dyDescent="0.25">
      <c r="B349" s="108"/>
      <c r="C349" s="109"/>
      <c r="I349" s="109"/>
    </row>
    <row r="350" spans="2:9" s="110" customFormat="1" x14ac:dyDescent="0.25">
      <c r="B350" s="108"/>
      <c r="C350" s="109"/>
      <c r="I350" s="109"/>
    </row>
    <row r="351" spans="2:9" s="110" customFormat="1" x14ac:dyDescent="0.25">
      <c r="B351" s="108"/>
      <c r="C351" s="109"/>
      <c r="I351" s="109"/>
    </row>
    <row r="352" spans="2:9" s="110" customFormat="1" x14ac:dyDescent="0.25">
      <c r="B352" s="108"/>
      <c r="C352" s="109"/>
      <c r="I352" s="109"/>
    </row>
    <row r="353" spans="2:9" s="110" customFormat="1" x14ac:dyDescent="0.25">
      <c r="B353" s="108"/>
      <c r="C353" s="109"/>
      <c r="I353" s="109"/>
    </row>
    <row r="354" spans="2:9" s="110" customFormat="1" x14ac:dyDescent="0.25">
      <c r="B354" s="108"/>
      <c r="C354" s="109"/>
      <c r="I354" s="109"/>
    </row>
    <row r="355" spans="2:9" s="110" customFormat="1" x14ac:dyDescent="0.25">
      <c r="B355" s="108"/>
      <c r="C355" s="109"/>
      <c r="I355" s="109"/>
    </row>
    <row r="356" spans="2:9" s="110" customFormat="1" x14ac:dyDescent="0.25">
      <c r="B356" s="108"/>
      <c r="C356" s="109"/>
      <c r="I356" s="109"/>
    </row>
    <row r="357" spans="2:9" s="110" customFormat="1" x14ac:dyDescent="0.25">
      <c r="B357" s="108"/>
      <c r="C357" s="109"/>
      <c r="I357" s="109"/>
    </row>
    <row r="358" spans="2:9" s="110" customFormat="1" x14ac:dyDescent="0.25">
      <c r="B358" s="108"/>
      <c r="C358" s="109"/>
      <c r="I358" s="109"/>
    </row>
    <row r="359" spans="2:9" s="110" customFormat="1" x14ac:dyDescent="0.25">
      <c r="B359" s="108"/>
      <c r="C359" s="109"/>
      <c r="I359" s="109"/>
    </row>
    <row r="360" spans="2:9" s="110" customFormat="1" x14ac:dyDescent="0.25">
      <c r="B360" s="108"/>
      <c r="C360" s="109"/>
      <c r="I360" s="109"/>
    </row>
    <row r="361" spans="2:9" s="110" customFormat="1" x14ac:dyDescent="0.25">
      <c r="B361" s="108"/>
      <c r="C361" s="109"/>
      <c r="I361" s="109"/>
    </row>
    <row r="362" spans="2:9" s="110" customFormat="1" x14ac:dyDescent="0.25">
      <c r="B362" s="108"/>
      <c r="C362" s="109"/>
      <c r="I362" s="109"/>
    </row>
    <row r="363" spans="2:9" s="110" customFormat="1" x14ac:dyDescent="0.25">
      <c r="B363" s="108"/>
      <c r="C363" s="109"/>
      <c r="I363" s="109"/>
    </row>
    <row r="364" spans="2:9" s="110" customFormat="1" x14ac:dyDescent="0.25">
      <c r="B364" s="108"/>
      <c r="C364" s="109"/>
      <c r="I364" s="109"/>
    </row>
    <row r="365" spans="2:9" s="110" customFormat="1" x14ac:dyDescent="0.25">
      <c r="B365" s="108"/>
      <c r="C365" s="109"/>
      <c r="I365" s="109"/>
    </row>
    <row r="366" spans="2:9" s="110" customFormat="1" x14ac:dyDescent="0.25">
      <c r="B366" s="108"/>
      <c r="C366" s="109"/>
      <c r="I366" s="109"/>
    </row>
    <row r="367" spans="2:9" s="110" customFormat="1" x14ac:dyDescent="0.25">
      <c r="B367" s="108"/>
      <c r="C367" s="109"/>
      <c r="I367" s="109"/>
    </row>
    <row r="368" spans="2:9" s="110" customFormat="1" x14ac:dyDescent="0.25">
      <c r="B368" s="108"/>
      <c r="C368" s="109"/>
      <c r="I368" s="109"/>
    </row>
    <row r="369" spans="2:9" s="110" customFormat="1" x14ac:dyDescent="0.25">
      <c r="B369" s="108"/>
      <c r="C369" s="109"/>
      <c r="I369" s="109"/>
    </row>
    <row r="370" spans="2:9" s="110" customFormat="1" x14ac:dyDescent="0.25">
      <c r="B370" s="108"/>
      <c r="C370" s="109"/>
      <c r="I370" s="109"/>
    </row>
    <row r="371" spans="2:9" s="110" customFormat="1" x14ac:dyDescent="0.25">
      <c r="B371" s="108"/>
      <c r="C371" s="109"/>
      <c r="I371" s="109"/>
    </row>
    <row r="372" spans="2:9" s="110" customFormat="1" x14ac:dyDescent="0.25">
      <c r="B372" s="108"/>
      <c r="C372" s="109"/>
      <c r="I372" s="109"/>
    </row>
    <row r="373" spans="2:9" s="110" customFormat="1" x14ac:dyDescent="0.25">
      <c r="B373" s="108"/>
      <c r="C373" s="109"/>
      <c r="I373" s="109"/>
    </row>
    <row r="374" spans="2:9" s="110" customFormat="1" x14ac:dyDescent="0.25">
      <c r="B374" s="108"/>
      <c r="C374" s="109"/>
      <c r="I374" s="109"/>
    </row>
    <row r="375" spans="2:9" s="110" customFormat="1" x14ac:dyDescent="0.25">
      <c r="B375" s="108"/>
      <c r="C375" s="109"/>
      <c r="I375" s="109"/>
    </row>
    <row r="376" spans="2:9" s="110" customFormat="1" x14ac:dyDescent="0.25">
      <c r="B376" s="108"/>
      <c r="C376" s="109"/>
      <c r="I376" s="109"/>
    </row>
    <row r="377" spans="2:9" s="110" customFormat="1" x14ac:dyDescent="0.25">
      <c r="B377" s="108"/>
      <c r="C377" s="109"/>
      <c r="I377" s="109"/>
    </row>
    <row r="378" spans="2:9" s="110" customFormat="1" x14ac:dyDescent="0.25">
      <c r="B378" s="108"/>
      <c r="C378" s="109"/>
      <c r="I378" s="109"/>
    </row>
    <row r="379" spans="2:9" s="110" customFormat="1" x14ac:dyDescent="0.25">
      <c r="B379" s="108"/>
      <c r="C379" s="109"/>
      <c r="I379" s="109"/>
    </row>
    <row r="380" spans="2:9" s="110" customFormat="1" x14ac:dyDescent="0.25">
      <c r="B380" s="108"/>
      <c r="C380" s="109"/>
      <c r="I380" s="109"/>
    </row>
    <row r="381" spans="2:9" s="110" customFormat="1" x14ac:dyDescent="0.25">
      <c r="B381" s="108"/>
      <c r="C381" s="109"/>
      <c r="I381" s="109"/>
    </row>
    <row r="382" spans="2:9" s="110" customFormat="1" x14ac:dyDescent="0.25">
      <c r="B382" s="108"/>
      <c r="C382" s="109"/>
      <c r="I382" s="109"/>
    </row>
    <row r="383" spans="2:9" s="110" customFormat="1" x14ac:dyDescent="0.25">
      <c r="B383" s="108"/>
      <c r="C383" s="109"/>
      <c r="I383" s="109"/>
    </row>
    <row r="384" spans="2:9" s="110" customFormat="1" x14ac:dyDescent="0.25">
      <c r="B384" s="108"/>
      <c r="C384" s="109"/>
      <c r="I384" s="109"/>
    </row>
    <row r="385" spans="2:9" s="110" customFormat="1" x14ac:dyDescent="0.25">
      <c r="B385" s="108"/>
      <c r="C385" s="109"/>
      <c r="I385" s="109"/>
    </row>
    <row r="386" spans="2:9" s="110" customFormat="1" x14ac:dyDescent="0.25">
      <c r="B386" s="108"/>
      <c r="C386" s="109"/>
      <c r="I386" s="109"/>
    </row>
    <row r="387" spans="2:9" s="110" customFormat="1" x14ac:dyDescent="0.25">
      <c r="B387" s="108"/>
      <c r="C387" s="109"/>
      <c r="I387" s="109"/>
    </row>
    <row r="388" spans="2:9" s="110" customFormat="1" x14ac:dyDescent="0.25">
      <c r="B388" s="108"/>
      <c r="C388" s="109"/>
      <c r="I388" s="109"/>
    </row>
    <row r="389" spans="2:9" s="110" customFormat="1" x14ac:dyDescent="0.25">
      <c r="B389" s="108"/>
      <c r="C389" s="109"/>
      <c r="I389" s="109"/>
    </row>
    <row r="390" spans="2:9" s="110" customFormat="1" x14ac:dyDescent="0.25">
      <c r="B390" s="108"/>
      <c r="C390" s="109"/>
      <c r="I390" s="109"/>
    </row>
    <row r="391" spans="2:9" s="110" customFormat="1" x14ac:dyDescent="0.25">
      <c r="B391" s="108"/>
      <c r="C391" s="109"/>
      <c r="I391" s="109"/>
    </row>
    <row r="392" spans="2:9" s="110" customFormat="1" x14ac:dyDescent="0.25">
      <c r="B392" s="108"/>
      <c r="C392" s="109"/>
      <c r="I392" s="109"/>
    </row>
    <row r="393" spans="2:9" s="110" customFormat="1" x14ac:dyDescent="0.25">
      <c r="B393" s="108"/>
      <c r="C393" s="109"/>
      <c r="I393" s="109"/>
    </row>
    <row r="394" spans="2:9" s="110" customFormat="1" x14ac:dyDescent="0.25">
      <c r="B394" s="108"/>
      <c r="C394" s="109"/>
      <c r="I394" s="109"/>
    </row>
    <row r="395" spans="2:9" s="110" customFormat="1" x14ac:dyDescent="0.25">
      <c r="B395" s="108"/>
      <c r="C395" s="109"/>
      <c r="I395" s="109"/>
    </row>
    <row r="396" spans="2:9" s="110" customFormat="1" x14ac:dyDescent="0.25">
      <c r="B396" s="108"/>
      <c r="C396" s="109"/>
      <c r="I396" s="109"/>
    </row>
    <row r="397" spans="2:9" s="110" customFormat="1" x14ac:dyDescent="0.25">
      <c r="B397" s="108"/>
      <c r="C397" s="109"/>
      <c r="I397" s="109"/>
    </row>
    <row r="398" spans="2:9" s="110" customFormat="1" x14ac:dyDescent="0.25">
      <c r="B398" s="108"/>
      <c r="C398" s="109"/>
      <c r="I398" s="109"/>
    </row>
    <row r="399" spans="2:9" s="110" customFormat="1" x14ac:dyDescent="0.25">
      <c r="B399" s="108"/>
      <c r="C399" s="109"/>
      <c r="I399" s="109"/>
    </row>
    <row r="400" spans="2:9" s="110" customFormat="1" x14ac:dyDescent="0.25">
      <c r="B400" s="108"/>
      <c r="C400" s="109"/>
      <c r="I400" s="109"/>
    </row>
    <row r="401" spans="2:9" s="110" customFormat="1" x14ac:dyDescent="0.25">
      <c r="B401" s="108"/>
      <c r="C401" s="109"/>
      <c r="I401" s="109"/>
    </row>
    <row r="402" spans="2:9" s="110" customFormat="1" x14ac:dyDescent="0.25">
      <c r="B402" s="108"/>
      <c r="C402" s="109"/>
      <c r="I402" s="109"/>
    </row>
    <row r="403" spans="2:9" s="110" customFormat="1" x14ac:dyDescent="0.25">
      <c r="B403" s="108"/>
      <c r="C403" s="109"/>
      <c r="I403" s="109"/>
    </row>
    <row r="404" spans="2:9" s="110" customFormat="1" x14ac:dyDescent="0.25">
      <c r="B404" s="108"/>
      <c r="C404" s="109"/>
      <c r="I404" s="109"/>
    </row>
    <row r="405" spans="2:9" s="110" customFormat="1" x14ac:dyDescent="0.25">
      <c r="B405" s="108"/>
      <c r="C405" s="109"/>
      <c r="I405" s="109"/>
    </row>
    <row r="406" spans="2:9" s="110" customFormat="1" x14ac:dyDescent="0.25">
      <c r="B406" s="108"/>
      <c r="C406" s="109"/>
      <c r="I406" s="109"/>
    </row>
    <row r="407" spans="2:9" s="110" customFormat="1" x14ac:dyDescent="0.25">
      <c r="B407" s="108"/>
      <c r="C407" s="109"/>
      <c r="I407" s="109"/>
    </row>
    <row r="408" spans="2:9" s="110" customFormat="1" x14ac:dyDescent="0.25">
      <c r="B408" s="108"/>
      <c r="C408" s="109"/>
      <c r="I408" s="109"/>
    </row>
    <row r="409" spans="2:9" s="110" customFormat="1" x14ac:dyDescent="0.25">
      <c r="B409" s="108"/>
      <c r="C409" s="109"/>
      <c r="I409" s="109"/>
    </row>
    <row r="410" spans="2:9" s="110" customFormat="1" x14ac:dyDescent="0.25">
      <c r="B410" s="108"/>
      <c r="C410" s="109"/>
      <c r="I410" s="109"/>
    </row>
    <row r="411" spans="2:9" s="110" customFormat="1" x14ac:dyDescent="0.25">
      <c r="B411" s="108"/>
      <c r="C411" s="109"/>
      <c r="I411" s="109"/>
    </row>
    <row r="412" spans="2:9" s="110" customFormat="1" x14ac:dyDescent="0.25">
      <c r="B412" s="108"/>
      <c r="C412" s="109"/>
      <c r="I412" s="109"/>
    </row>
    <row r="413" spans="2:9" s="110" customFormat="1" x14ac:dyDescent="0.25">
      <c r="B413" s="108"/>
      <c r="C413" s="109"/>
      <c r="I413" s="109"/>
    </row>
    <row r="414" spans="2:9" s="110" customFormat="1" x14ac:dyDescent="0.25">
      <c r="B414" s="108"/>
      <c r="C414" s="109"/>
      <c r="I414" s="109"/>
    </row>
    <row r="415" spans="2:9" s="110" customFormat="1" x14ac:dyDescent="0.25">
      <c r="B415" s="108"/>
      <c r="C415" s="109"/>
      <c r="I415" s="109"/>
    </row>
    <row r="416" spans="2:9" s="110" customFormat="1" x14ac:dyDescent="0.25">
      <c r="B416" s="108"/>
      <c r="C416" s="109"/>
      <c r="I416" s="109"/>
    </row>
    <row r="417" spans="2:9" s="110" customFormat="1" x14ac:dyDescent="0.25">
      <c r="B417" s="108"/>
      <c r="C417" s="109"/>
      <c r="I417" s="109"/>
    </row>
    <row r="418" spans="2:9" s="110" customFormat="1" x14ac:dyDescent="0.25">
      <c r="B418" s="108"/>
      <c r="C418" s="109"/>
      <c r="I418" s="109"/>
    </row>
    <row r="419" spans="2:9" s="110" customFormat="1" x14ac:dyDescent="0.25">
      <c r="B419" s="108"/>
      <c r="C419" s="109"/>
      <c r="I419" s="109"/>
    </row>
    <row r="420" spans="2:9" s="110" customFormat="1" x14ac:dyDescent="0.25">
      <c r="B420" s="108"/>
      <c r="C420" s="109"/>
      <c r="I420" s="109"/>
    </row>
    <row r="421" spans="2:9" s="110" customFormat="1" x14ac:dyDescent="0.25">
      <c r="B421" s="108"/>
      <c r="C421" s="109"/>
      <c r="I421" s="109"/>
    </row>
    <row r="422" spans="2:9" s="110" customFormat="1" x14ac:dyDescent="0.25">
      <c r="B422" s="108"/>
      <c r="C422" s="109"/>
      <c r="I422" s="109"/>
    </row>
    <row r="423" spans="2:9" s="110" customFormat="1" x14ac:dyDescent="0.25">
      <c r="B423" s="108"/>
      <c r="C423" s="109"/>
      <c r="I423" s="109"/>
    </row>
    <row r="424" spans="2:9" s="110" customFormat="1" x14ac:dyDescent="0.25">
      <c r="B424" s="108"/>
      <c r="C424" s="109"/>
      <c r="I424" s="109"/>
    </row>
    <row r="425" spans="2:9" s="110" customFormat="1" x14ac:dyDescent="0.25">
      <c r="B425" s="108"/>
      <c r="C425" s="109"/>
      <c r="I425" s="109"/>
    </row>
    <row r="426" spans="2:9" s="110" customFormat="1" x14ac:dyDescent="0.25">
      <c r="B426" s="108"/>
      <c r="C426" s="109"/>
      <c r="I426" s="109"/>
    </row>
    <row r="427" spans="2:9" s="110" customFormat="1" x14ac:dyDescent="0.25">
      <c r="B427" s="108"/>
      <c r="C427" s="109"/>
      <c r="I427" s="109"/>
    </row>
    <row r="428" spans="2:9" s="110" customFormat="1" x14ac:dyDescent="0.25">
      <c r="B428" s="108"/>
      <c r="C428" s="109"/>
      <c r="I428" s="109"/>
    </row>
    <row r="429" spans="2:9" s="110" customFormat="1" x14ac:dyDescent="0.25">
      <c r="B429" s="108"/>
      <c r="C429" s="109"/>
      <c r="I429" s="109"/>
    </row>
    <row r="430" spans="2:9" s="110" customFormat="1" x14ac:dyDescent="0.25">
      <c r="B430" s="108"/>
      <c r="C430" s="109"/>
      <c r="I430" s="109"/>
    </row>
    <row r="431" spans="2:9" s="110" customFormat="1" x14ac:dyDescent="0.25">
      <c r="B431" s="108"/>
      <c r="C431" s="109"/>
      <c r="I431" s="109"/>
    </row>
    <row r="432" spans="2:9" s="110" customFormat="1" x14ac:dyDescent="0.25">
      <c r="B432" s="108"/>
      <c r="C432" s="109"/>
      <c r="I432" s="109"/>
    </row>
    <row r="433" spans="2:9" s="110" customFormat="1" x14ac:dyDescent="0.25">
      <c r="B433" s="108"/>
      <c r="C433" s="109"/>
      <c r="I433" s="109"/>
    </row>
    <row r="434" spans="2:9" s="110" customFormat="1" x14ac:dyDescent="0.25">
      <c r="B434" s="108"/>
      <c r="C434" s="109"/>
      <c r="I434" s="109"/>
    </row>
    <row r="435" spans="2:9" s="110" customFormat="1" x14ac:dyDescent="0.25">
      <c r="B435" s="108"/>
      <c r="C435" s="109"/>
      <c r="I435" s="109"/>
    </row>
    <row r="436" spans="2:9" s="110" customFormat="1" x14ac:dyDescent="0.25">
      <c r="B436" s="108"/>
      <c r="C436" s="109"/>
      <c r="I436" s="109"/>
    </row>
    <row r="437" spans="2:9" s="110" customFormat="1" x14ac:dyDescent="0.25">
      <c r="B437" s="108"/>
      <c r="C437" s="109"/>
      <c r="I437" s="109"/>
    </row>
    <row r="438" spans="2:9" s="110" customFormat="1" x14ac:dyDescent="0.25">
      <c r="B438" s="108"/>
      <c r="C438" s="109"/>
      <c r="I438" s="109"/>
    </row>
    <row r="439" spans="2:9" s="110" customFormat="1" x14ac:dyDescent="0.25">
      <c r="B439" s="108"/>
      <c r="C439" s="109"/>
      <c r="I439" s="109"/>
    </row>
    <row r="440" spans="2:9" s="110" customFormat="1" x14ac:dyDescent="0.25">
      <c r="B440" s="108"/>
      <c r="C440" s="109"/>
      <c r="I440" s="109"/>
    </row>
    <row r="441" spans="2:9" s="110" customFormat="1" x14ac:dyDescent="0.25">
      <c r="B441" s="108"/>
      <c r="C441" s="109"/>
      <c r="I441" s="109"/>
    </row>
    <row r="442" spans="2:9" s="110" customFormat="1" x14ac:dyDescent="0.25">
      <c r="B442" s="108"/>
      <c r="C442" s="109"/>
      <c r="I442" s="109"/>
    </row>
    <row r="443" spans="2:9" s="110" customFormat="1" x14ac:dyDescent="0.25">
      <c r="B443" s="108"/>
      <c r="C443" s="109"/>
      <c r="I443" s="109"/>
    </row>
    <row r="444" spans="2:9" s="110" customFormat="1" x14ac:dyDescent="0.25">
      <c r="B444" s="108"/>
      <c r="C444" s="109"/>
      <c r="I444" s="109"/>
    </row>
    <row r="445" spans="2:9" s="110" customFormat="1" x14ac:dyDescent="0.25">
      <c r="B445" s="108"/>
      <c r="C445" s="109"/>
      <c r="I445" s="109"/>
    </row>
    <row r="446" spans="2:9" s="110" customFormat="1" x14ac:dyDescent="0.25">
      <c r="B446" s="108"/>
      <c r="C446" s="109"/>
      <c r="I446" s="109"/>
    </row>
    <row r="447" spans="2:9" s="110" customFormat="1" x14ac:dyDescent="0.25">
      <c r="B447" s="108"/>
      <c r="C447" s="109"/>
      <c r="I447" s="109"/>
    </row>
    <row r="448" spans="2:9" s="110" customFormat="1" x14ac:dyDescent="0.25">
      <c r="B448" s="108"/>
      <c r="C448" s="109"/>
      <c r="I448" s="109"/>
    </row>
    <row r="449" spans="2:9" s="110" customFormat="1" x14ac:dyDescent="0.25">
      <c r="B449" s="108"/>
      <c r="C449" s="109"/>
      <c r="I449" s="109"/>
    </row>
    <row r="450" spans="2:9" s="110" customFormat="1" x14ac:dyDescent="0.25">
      <c r="B450" s="108"/>
      <c r="C450" s="109"/>
      <c r="I450" s="109"/>
    </row>
    <row r="451" spans="2:9" s="110" customFormat="1" x14ac:dyDescent="0.25">
      <c r="B451" s="108"/>
      <c r="C451" s="109"/>
      <c r="I451" s="109"/>
    </row>
    <row r="452" spans="2:9" s="110" customFormat="1" x14ac:dyDescent="0.25">
      <c r="B452" s="108"/>
      <c r="C452" s="109"/>
      <c r="I452" s="109"/>
    </row>
    <row r="453" spans="2:9" s="110" customFormat="1" x14ac:dyDescent="0.25">
      <c r="B453" s="108"/>
      <c r="C453" s="109"/>
      <c r="I453" s="109"/>
    </row>
    <row r="454" spans="2:9" s="110" customFormat="1" x14ac:dyDescent="0.25">
      <c r="B454" s="108"/>
      <c r="C454" s="109"/>
      <c r="I454" s="109"/>
    </row>
    <row r="455" spans="2:9" s="110" customFormat="1" x14ac:dyDescent="0.25">
      <c r="B455" s="108"/>
      <c r="C455" s="109"/>
      <c r="I455" s="109"/>
    </row>
    <row r="456" spans="2:9" s="110" customFormat="1" x14ac:dyDescent="0.25">
      <c r="B456" s="108"/>
      <c r="C456" s="109"/>
      <c r="I456" s="109"/>
    </row>
    <row r="457" spans="2:9" s="110" customFormat="1" x14ac:dyDescent="0.25">
      <c r="B457" s="108"/>
      <c r="C457" s="109"/>
      <c r="I457" s="109"/>
    </row>
    <row r="458" spans="2:9" s="110" customFormat="1" x14ac:dyDescent="0.25">
      <c r="B458" s="108"/>
      <c r="C458" s="109"/>
      <c r="I458" s="109"/>
    </row>
    <row r="459" spans="2:9" s="110" customFormat="1" x14ac:dyDescent="0.25">
      <c r="B459" s="108"/>
      <c r="C459" s="109"/>
      <c r="I459" s="109"/>
    </row>
    <row r="460" spans="2:9" s="110" customFormat="1" x14ac:dyDescent="0.25">
      <c r="B460" s="108"/>
      <c r="C460" s="109"/>
      <c r="I460" s="109"/>
    </row>
    <row r="461" spans="2:9" s="110" customFormat="1" x14ac:dyDescent="0.25">
      <c r="B461" s="108"/>
      <c r="C461" s="109"/>
      <c r="I461" s="109"/>
    </row>
    <row r="462" spans="2:9" s="110" customFormat="1" x14ac:dyDescent="0.25">
      <c r="B462" s="108"/>
      <c r="C462" s="109"/>
      <c r="I462" s="109"/>
    </row>
    <row r="463" spans="2:9" s="110" customFormat="1" x14ac:dyDescent="0.25">
      <c r="B463" s="108"/>
      <c r="C463" s="109"/>
      <c r="I463" s="109"/>
    </row>
    <row r="464" spans="2:9" s="110" customFormat="1" x14ac:dyDescent="0.25">
      <c r="B464" s="108"/>
      <c r="C464" s="109"/>
      <c r="I464" s="109"/>
    </row>
    <row r="465" spans="2:9" s="110" customFormat="1" x14ac:dyDescent="0.25">
      <c r="B465" s="108"/>
      <c r="C465" s="109"/>
      <c r="I465" s="109"/>
    </row>
    <row r="466" spans="2:9" s="110" customFormat="1" x14ac:dyDescent="0.25">
      <c r="B466" s="108"/>
      <c r="C466" s="109"/>
      <c r="I466" s="109"/>
    </row>
    <row r="467" spans="2:9" s="110" customFormat="1" x14ac:dyDescent="0.25">
      <c r="B467" s="108"/>
      <c r="C467" s="109"/>
      <c r="I467" s="109"/>
    </row>
    <row r="468" spans="2:9" s="110" customFormat="1" x14ac:dyDescent="0.25">
      <c r="B468" s="108"/>
      <c r="C468" s="109"/>
      <c r="I468" s="109"/>
    </row>
    <row r="469" spans="2:9" s="110" customFormat="1" x14ac:dyDescent="0.25">
      <c r="B469" s="108"/>
      <c r="C469" s="109"/>
      <c r="I469" s="109"/>
    </row>
    <row r="470" spans="2:9" s="110" customFormat="1" x14ac:dyDescent="0.25">
      <c r="B470" s="108"/>
      <c r="C470" s="109"/>
      <c r="I470" s="109"/>
    </row>
    <row r="471" spans="2:9" s="110" customFormat="1" x14ac:dyDescent="0.25">
      <c r="B471" s="108"/>
      <c r="C471" s="109"/>
      <c r="I471" s="109"/>
    </row>
    <row r="472" spans="2:9" s="110" customFormat="1" x14ac:dyDescent="0.25">
      <c r="B472" s="108"/>
      <c r="C472" s="109"/>
      <c r="I472" s="109"/>
    </row>
    <row r="473" spans="2:9" s="110" customFormat="1" x14ac:dyDescent="0.25">
      <c r="B473" s="108"/>
      <c r="C473" s="109"/>
      <c r="I473" s="109"/>
    </row>
    <row r="474" spans="2:9" s="110" customFormat="1" x14ac:dyDescent="0.25">
      <c r="B474" s="108"/>
      <c r="C474" s="109"/>
      <c r="I474" s="109"/>
    </row>
    <row r="475" spans="2:9" s="110" customFormat="1" x14ac:dyDescent="0.25">
      <c r="B475" s="108"/>
      <c r="C475" s="109"/>
      <c r="I475" s="109"/>
    </row>
    <row r="476" spans="2:9" s="110" customFormat="1" x14ac:dyDescent="0.25">
      <c r="B476" s="108"/>
      <c r="C476" s="109"/>
      <c r="I476" s="109"/>
    </row>
    <row r="477" spans="2:9" s="110" customFormat="1" x14ac:dyDescent="0.25">
      <c r="B477" s="108"/>
      <c r="C477" s="109"/>
      <c r="I477" s="109"/>
    </row>
    <row r="478" spans="2:9" s="110" customFormat="1" x14ac:dyDescent="0.25">
      <c r="B478" s="108"/>
      <c r="C478" s="109"/>
      <c r="I478" s="109"/>
    </row>
    <row r="479" spans="2:9" s="110" customFormat="1" x14ac:dyDescent="0.25">
      <c r="B479" s="108"/>
      <c r="C479" s="109"/>
      <c r="I479" s="109"/>
    </row>
    <row r="480" spans="2:9" s="110" customFormat="1" x14ac:dyDescent="0.25">
      <c r="B480" s="108"/>
      <c r="C480" s="109"/>
      <c r="I480" s="109"/>
    </row>
    <row r="481" spans="2:9" s="110" customFormat="1" x14ac:dyDescent="0.25">
      <c r="B481" s="108"/>
      <c r="C481" s="109"/>
      <c r="I481" s="109"/>
    </row>
    <row r="482" spans="2:9" s="110" customFormat="1" x14ac:dyDescent="0.25">
      <c r="B482" s="108"/>
      <c r="C482" s="109"/>
      <c r="I482" s="109"/>
    </row>
    <row r="483" spans="2:9" s="110" customFormat="1" x14ac:dyDescent="0.25">
      <c r="B483" s="108"/>
      <c r="C483" s="109"/>
      <c r="I483" s="109"/>
    </row>
    <row r="484" spans="2:9" s="110" customFormat="1" x14ac:dyDescent="0.25">
      <c r="B484" s="108"/>
      <c r="C484" s="109"/>
      <c r="I484" s="109"/>
    </row>
    <row r="485" spans="2:9" s="110" customFormat="1" x14ac:dyDescent="0.25">
      <c r="B485" s="108"/>
      <c r="C485" s="109"/>
      <c r="I485" s="109"/>
    </row>
    <row r="486" spans="2:9" s="110" customFormat="1" x14ac:dyDescent="0.25">
      <c r="B486" s="108"/>
      <c r="C486" s="109"/>
      <c r="I486" s="109"/>
    </row>
    <row r="487" spans="2:9" s="110" customFormat="1" x14ac:dyDescent="0.25">
      <c r="B487" s="108"/>
      <c r="C487" s="109"/>
      <c r="I487" s="109"/>
    </row>
    <row r="488" spans="2:9" s="110" customFormat="1" x14ac:dyDescent="0.25">
      <c r="B488" s="108"/>
      <c r="C488" s="109"/>
      <c r="I488" s="109"/>
    </row>
    <row r="489" spans="2:9" s="110" customFormat="1" x14ac:dyDescent="0.25">
      <c r="B489" s="108"/>
      <c r="C489" s="109"/>
      <c r="I489" s="109"/>
    </row>
    <row r="490" spans="2:9" s="110" customFormat="1" x14ac:dyDescent="0.25">
      <c r="B490" s="108"/>
      <c r="C490" s="109"/>
      <c r="I490" s="109"/>
    </row>
    <row r="491" spans="2:9" s="110" customFormat="1" x14ac:dyDescent="0.25">
      <c r="B491" s="108"/>
      <c r="C491" s="109"/>
      <c r="I491" s="109"/>
    </row>
    <row r="492" spans="2:9" s="110" customFormat="1" x14ac:dyDescent="0.25">
      <c r="B492" s="108"/>
      <c r="C492" s="109"/>
      <c r="I492" s="109"/>
    </row>
    <row r="493" spans="2:9" s="110" customFormat="1" x14ac:dyDescent="0.25">
      <c r="B493" s="108"/>
      <c r="C493" s="109"/>
      <c r="I493" s="109"/>
    </row>
    <row r="494" spans="2:9" s="110" customFormat="1" x14ac:dyDescent="0.25">
      <c r="B494" s="108"/>
      <c r="C494" s="109"/>
      <c r="I494" s="109"/>
    </row>
    <row r="495" spans="2:9" s="110" customFormat="1" x14ac:dyDescent="0.25">
      <c r="B495" s="108"/>
      <c r="C495" s="109"/>
      <c r="I495" s="109"/>
    </row>
    <row r="496" spans="2:9" s="110" customFormat="1" x14ac:dyDescent="0.25">
      <c r="B496" s="108"/>
      <c r="C496" s="109"/>
      <c r="I496" s="109"/>
    </row>
    <row r="497" spans="2:9" s="110" customFormat="1" x14ac:dyDescent="0.25">
      <c r="B497" s="108"/>
      <c r="C497" s="109"/>
      <c r="I497" s="109"/>
    </row>
    <row r="498" spans="2:9" s="110" customFormat="1" x14ac:dyDescent="0.25">
      <c r="B498" s="108"/>
      <c r="C498" s="109"/>
      <c r="I498" s="109"/>
    </row>
    <row r="499" spans="2:9" s="110" customFormat="1" x14ac:dyDescent="0.25">
      <c r="B499" s="108"/>
      <c r="C499" s="109"/>
      <c r="I499" s="109"/>
    </row>
    <row r="500" spans="2:9" s="110" customFormat="1" x14ac:dyDescent="0.25">
      <c r="B500" s="108"/>
      <c r="C500" s="109"/>
      <c r="I500" s="109"/>
    </row>
    <row r="501" spans="2:9" s="110" customFormat="1" x14ac:dyDescent="0.25">
      <c r="B501" s="108"/>
      <c r="C501" s="109"/>
      <c r="I501" s="109"/>
    </row>
    <row r="502" spans="2:9" s="110" customFormat="1" x14ac:dyDescent="0.25">
      <c r="B502" s="108"/>
      <c r="C502" s="109"/>
      <c r="I502" s="109"/>
    </row>
    <row r="503" spans="2:9" s="110" customFormat="1" x14ac:dyDescent="0.25">
      <c r="B503" s="108"/>
      <c r="C503" s="109"/>
      <c r="I503" s="109"/>
    </row>
    <row r="504" spans="2:9" s="110" customFormat="1" x14ac:dyDescent="0.25">
      <c r="B504" s="108"/>
      <c r="C504" s="109"/>
      <c r="I504" s="109"/>
    </row>
    <row r="505" spans="2:9" s="110" customFormat="1" x14ac:dyDescent="0.25">
      <c r="B505" s="108"/>
      <c r="C505" s="109"/>
      <c r="I505" s="109"/>
    </row>
    <row r="506" spans="2:9" s="110" customFormat="1" x14ac:dyDescent="0.25">
      <c r="B506" s="108"/>
      <c r="C506" s="109"/>
      <c r="I506" s="109"/>
    </row>
    <row r="507" spans="2:9" s="110" customFormat="1" x14ac:dyDescent="0.25">
      <c r="B507" s="108"/>
      <c r="C507" s="109"/>
      <c r="I507" s="109"/>
    </row>
    <row r="508" spans="2:9" s="110" customFormat="1" x14ac:dyDescent="0.25">
      <c r="B508" s="108"/>
      <c r="C508" s="109"/>
      <c r="I508" s="109"/>
    </row>
    <row r="509" spans="2:9" s="110" customFormat="1" x14ac:dyDescent="0.25">
      <c r="B509" s="108"/>
      <c r="C509" s="109"/>
      <c r="I509" s="109"/>
    </row>
    <row r="510" spans="2:9" s="110" customFormat="1" x14ac:dyDescent="0.25">
      <c r="B510" s="108"/>
      <c r="C510" s="109"/>
      <c r="I510" s="109"/>
    </row>
    <row r="511" spans="2:9" s="110" customFormat="1" x14ac:dyDescent="0.25">
      <c r="B511" s="108"/>
      <c r="C511" s="109"/>
      <c r="I511" s="109"/>
    </row>
    <row r="512" spans="2:9" s="110" customFormat="1" x14ac:dyDescent="0.25">
      <c r="B512" s="108"/>
      <c r="C512" s="109"/>
      <c r="I512" s="109"/>
    </row>
    <row r="513" spans="2:9" s="110" customFormat="1" x14ac:dyDescent="0.25">
      <c r="B513" s="108"/>
      <c r="C513" s="109"/>
      <c r="I513" s="109"/>
    </row>
    <row r="514" spans="2:9" s="110" customFormat="1" x14ac:dyDescent="0.25">
      <c r="B514" s="108"/>
      <c r="C514" s="109"/>
      <c r="I514" s="109"/>
    </row>
    <row r="515" spans="2:9" s="110" customFormat="1" x14ac:dyDescent="0.25">
      <c r="B515" s="108"/>
      <c r="C515" s="109"/>
      <c r="I515" s="109"/>
    </row>
    <row r="516" spans="2:9" s="110" customFormat="1" x14ac:dyDescent="0.25">
      <c r="B516" s="108"/>
      <c r="C516" s="109"/>
      <c r="I516" s="109"/>
    </row>
    <row r="517" spans="2:9" s="110" customFormat="1" x14ac:dyDescent="0.25">
      <c r="B517" s="108"/>
      <c r="C517" s="109"/>
      <c r="I517" s="109"/>
    </row>
    <row r="518" spans="2:9" s="110" customFormat="1" x14ac:dyDescent="0.25">
      <c r="B518" s="108"/>
      <c r="C518" s="109"/>
      <c r="I518" s="109"/>
    </row>
    <row r="519" spans="2:9" s="110" customFormat="1" x14ac:dyDescent="0.25">
      <c r="B519" s="108"/>
      <c r="C519" s="109"/>
      <c r="I519" s="109"/>
    </row>
    <row r="520" spans="2:9" s="110" customFormat="1" x14ac:dyDescent="0.25">
      <c r="B520" s="108"/>
      <c r="C520" s="109"/>
      <c r="I520" s="109"/>
    </row>
    <row r="521" spans="2:9" s="110" customFormat="1" x14ac:dyDescent="0.25">
      <c r="B521" s="108"/>
      <c r="C521" s="109"/>
      <c r="I521" s="109"/>
    </row>
    <row r="522" spans="2:9" s="110" customFormat="1" x14ac:dyDescent="0.25">
      <c r="B522" s="108"/>
      <c r="C522" s="109"/>
      <c r="I522" s="109"/>
    </row>
    <row r="523" spans="2:9" s="110" customFormat="1" x14ac:dyDescent="0.25">
      <c r="B523" s="108"/>
      <c r="C523" s="109"/>
      <c r="I523" s="109"/>
    </row>
    <row r="524" spans="2:9" s="110" customFormat="1" x14ac:dyDescent="0.25">
      <c r="B524" s="108"/>
      <c r="C524" s="109"/>
      <c r="I524" s="109"/>
    </row>
    <row r="525" spans="2:9" s="110" customFormat="1" x14ac:dyDescent="0.25">
      <c r="B525" s="108"/>
      <c r="C525" s="109"/>
      <c r="I525" s="109"/>
    </row>
    <row r="526" spans="2:9" s="110" customFormat="1" x14ac:dyDescent="0.25">
      <c r="B526" s="108"/>
      <c r="C526" s="109"/>
      <c r="I526" s="109"/>
    </row>
    <row r="527" spans="2:9" s="110" customFormat="1" x14ac:dyDescent="0.25">
      <c r="B527" s="108"/>
      <c r="C527" s="109"/>
      <c r="I527" s="109"/>
    </row>
    <row r="528" spans="2:9" s="110" customFormat="1" x14ac:dyDescent="0.25">
      <c r="B528" s="108"/>
      <c r="C528" s="109"/>
      <c r="I528" s="109"/>
    </row>
    <row r="529" spans="2:9" s="110" customFormat="1" x14ac:dyDescent="0.25">
      <c r="B529" s="108"/>
      <c r="C529" s="109"/>
      <c r="I529" s="109"/>
    </row>
    <row r="530" spans="2:9" s="110" customFormat="1" x14ac:dyDescent="0.25">
      <c r="B530" s="108"/>
      <c r="C530" s="109"/>
      <c r="I530" s="109"/>
    </row>
    <row r="531" spans="2:9" s="110" customFormat="1" x14ac:dyDescent="0.25">
      <c r="B531" s="108"/>
      <c r="C531" s="109"/>
      <c r="I531" s="109"/>
    </row>
    <row r="532" spans="2:9" s="110" customFormat="1" x14ac:dyDescent="0.25">
      <c r="B532" s="108"/>
      <c r="C532" s="109"/>
      <c r="I532" s="109"/>
    </row>
    <row r="533" spans="2:9" s="110" customFormat="1" x14ac:dyDescent="0.25">
      <c r="B533" s="108"/>
      <c r="C533" s="109"/>
      <c r="I533" s="109"/>
    </row>
    <row r="534" spans="2:9" s="110" customFormat="1" x14ac:dyDescent="0.25">
      <c r="B534" s="108"/>
      <c r="C534" s="109"/>
      <c r="I534" s="109"/>
    </row>
    <row r="535" spans="2:9" s="110" customFormat="1" x14ac:dyDescent="0.25">
      <c r="B535" s="108"/>
      <c r="C535" s="109"/>
      <c r="I535" s="109"/>
    </row>
    <row r="536" spans="2:9" s="110" customFormat="1" x14ac:dyDescent="0.25">
      <c r="B536" s="108"/>
      <c r="C536" s="109"/>
      <c r="I536" s="109"/>
    </row>
    <row r="537" spans="2:9" s="110" customFormat="1" x14ac:dyDescent="0.25">
      <c r="B537" s="108"/>
      <c r="C537" s="109"/>
      <c r="I537" s="109"/>
    </row>
    <row r="538" spans="2:9" s="110" customFormat="1" x14ac:dyDescent="0.25">
      <c r="B538" s="108"/>
      <c r="C538" s="109"/>
      <c r="I538" s="109"/>
    </row>
    <row r="539" spans="2:9" s="110" customFormat="1" x14ac:dyDescent="0.25">
      <c r="B539" s="108"/>
      <c r="C539" s="109"/>
      <c r="I539" s="109"/>
    </row>
    <row r="540" spans="2:9" s="110" customFormat="1" x14ac:dyDescent="0.25">
      <c r="B540" s="108"/>
      <c r="C540" s="109"/>
      <c r="I540" s="109"/>
    </row>
    <row r="541" spans="2:9" s="110" customFormat="1" x14ac:dyDescent="0.25">
      <c r="B541" s="108"/>
      <c r="C541" s="109"/>
      <c r="I541" s="109"/>
    </row>
    <row r="542" spans="2:9" s="110" customFormat="1" x14ac:dyDescent="0.25">
      <c r="B542" s="108"/>
      <c r="C542" s="109"/>
      <c r="I542" s="109"/>
    </row>
    <row r="543" spans="2:9" s="110" customFormat="1" x14ac:dyDescent="0.25">
      <c r="B543" s="108"/>
      <c r="C543" s="109"/>
      <c r="I543" s="109"/>
    </row>
    <row r="544" spans="2:9" s="110" customFormat="1" x14ac:dyDescent="0.25">
      <c r="B544" s="108"/>
      <c r="C544" s="109"/>
      <c r="I544" s="109"/>
    </row>
    <row r="545" spans="2:9" s="110" customFormat="1" x14ac:dyDescent="0.25">
      <c r="B545" s="108"/>
      <c r="C545" s="109"/>
      <c r="I545" s="109"/>
    </row>
    <row r="546" spans="2:9" s="110" customFormat="1" x14ac:dyDescent="0.25">
      <c r="B546" s="108"/>
      <c r="C546" s="109"/>
      <c r="I546" s="109"/>
    </row>
    <row r="547" spans="2:9" s="110" customFormat="1" x14ac:dyDescent="0.25">
      <c r="B547" s="108"/>
      <c r="C547" s="109"/>
      <c r="I547" s="109"/>
    </row>
    <row r="548" spans="2:9" s="110" customFormat="1" x14ac:dyDescent="0.25">
      <c r="B548" s="108"/>
      <c r="C548" s="109"/>
      <c r="I548" s="109"/>
    </row>
    <row r="549" spans="2:9" s="110" customFormat="1" x14ac:dyDescent="0.25">
      <c r="B549" s="108"/>
      <c r="C549" s="109"/>
      <c r="I549" s="109"/>
    </row>
    <row r="550" spans="2:9" s="110" customFormat="1" x14ac:dyDescent="0.25">
      <c r="B550" s="108"/>
      <c r="C550" s="109"/>
      <c r="I550" s="109"/>
    </row>
    <row r="551" spans="2:9" s="110" customFormat="1" x14ac:dyDescent="0.25">
      <c r="B551" s="108"/>
      <c r="C551" s="109"/>
      <c r="I551" s="109"/>
    </row>
    <row r="552" spans="2:9" s="110" customFormat="1" x14ac:dyDescent="0.25">
      <c r="B552" s="108"/>
      <c r="C552" s="109"/>
      <c r="I552" s="109"/>
    </row>
    <row r="553" spans="2:9" s="110" customFormat="1" x14ac:dyDescent="0.25">
      <c r="B553" s="108"/>
      <c r="C553" s="109"/>
      <c r="I553" s="109"/>
    </row>
    <row r="554" spans="2:9" s="110" customFormat="1" x14ac:dyDescent="0.25">
      <c r="B554" s="108"/>
      <c r="C554" s="109"/>
      <c r="I554" s="109"/>
    </row>
    <row r="555" spans="2:9" s="110" customFormat="1" x14ac:dyDescent="0.25">
      <c r="B555" s="108"/>
      <c r="C555" s="109"/>
      <c r="I555" s="109"/>
    </row>
    <row r="556" spans="2:9" s="110" customFormat="1" x14ac:dyDescent="0.25">
      <c r="B556" s="108"/>
      <c r="C556" s="109"/>
      <c r="I556" s="109"/>
    </row>
    <row r="557" spans="2:9" s="110" customFormat="1" x14ac:dyDescent="0.25">
      <c r="B557" s="108"/>
      <c r="C557" s="109"/>
      <c r="I557" s="109"/>
    </row>
    <row r="558" spans="2:9" s="110" customFormat="1" x14ac:dyDescent="0.25">
      <c r="B558" s="108"/>
      <c r="C558" s="109"/>
      <c r="I558" s="109"/>
    </row>
    <row r="559" spans="2:9" s="110" customFormat="1" x14ac:dyDescent="0.25">
      <c r="B559" s="108"/>
      <c r="C559" s="109"/>
      <c r="I559" s="109"/>
    </row>
    <row r="560" spans="2:9" s="110" customFormat="1" x14ac:dyDescent="0.25">
      <c r="B560" s="108"/>
      <c r="C560" s="109"/>
      <c r="I560" s="109"/>
    </row>
    <row r="561" spans="2:9" s="110" customFormat="1" x14ac:dyDescent="0.25">
      <c r="B561" s="108"/>
      <c r="C561" s="109"/>
      <c r="I561" s="109"/>
    </row>
    <row r="562" spans="2:9" s="110" customFormat="1" x14ac:dyDescent="0.25">
      <c r="B562" s="108"/>
      <c r="C562" s="109"/>
      <c r="I562" s="109"/>
    </row>
    <row r="563" spans="2:9" s="110" customFormat="1" x14ac:dyDescent="0.25">
      <c r="B563" s="108"/>
      <c r="C563" s="109"/>
      <c r="I563" s="109"/>
    </row>
    <row r="564" spans="2:9" s="110" customFormat="1" x14ac:dyDescent="0.25">
      <c r="B564" s="108"/>
      <c r="C564" s="109"/>
      <c r="I564" s="109"/>
    </row>
    <row r="565" spans="2:9" s="110" customFormat="1" x14ac:dyDescent="0.25">
      <c r="B565" s="108"/>
      <c r="C565" s="109"/>
      <c r="I565" s="109"/>
    </row>
    <row r="566" spans="2:9" s="110" customFormat="1" x14ac:dyDescent="0.25">
      <c r="B566" s="108"/>
      <c r="C566" s="109"/>
      <c r="I566" s="109"/>
    </row>
    <row r="567" spans="2:9" s="110" customFormat="1" x14ac:dyDescent="0.25">
      <c r="B567" s="108"/>
      <c r="C567" s="109"/>
      <c r="I567" s="109"/>
    </row>
    <row r="568" spans="2:9" s="110" customFormat="1" x14ac:dyDescent="0.25">
      <c r="B568" s="108"/>
      <c r="C568" s="109"/>
      <c r="I568" s="109"/>
    </row>
    <row r="569" spans="2:9" s="110" customFormat="1" x14ac:dyDescent="0.25">
      <c r="B569" s="108"/>
      <c r="C569" s="109"/>
      <c r="I569" s="109"/>
    </row>
    <row r="570" spans="2:9" s="110" customFormat="1" x14ac:dyDescent="0.25">
      <c r="B570" s="108"/>
      <c r="C570" s="109"/>
      <c r="I570" s="109"/>
    </row>
    <row r="571" spans="2:9" s="110" customFormat="1" x14ac:dyDescent="0.25">
      <c r="B571" s="108"/>
      <c r="C571" s="109"/>
      <c r="I571" s="109"/>
    </row>
    <row r="572" spans="2:9" s="110" customFormat="1" x14ac:dyDescent="0.25">
      <c r="B572" s="108"/>
      <c r="C572" s="109"/>
      <c r="I572" s="109"/>
    </row>
    <row r="573" spans="2:9" s="110" customFormat="1" x14ac:dyDescent="0.25">
      <c r="B573" s="108"/>
      <c r="C573" s="109"/>
      <c r="I573" s="109"/>
    </row>
    <row r="574" spans="2:9" s="110" customFormat="1" x14ac:dyDescent="0.25">
      <c r="B574" s="108"/>
      <c r="C574" s="109"/>
      <c r="I574" s="109"/>
    </row>
    <row r="575" spans="2:9" s="110" customFormat="1" x14ac:dyDescent="0.25">
      <c r="B575" s="108"/>
      <c r="C575" s="109"/>
      <c r="I575" s="109"/>
    </row>
    <row r="576" spans="2:9" s="110" customFormat="1" x14ac:dyDescent="0.25">
      <c r="B576" s="108"/>
      <c r="C576" s="109"/>
      <c r="I576" s="109"/>
    </row>
    <row r="577" spans="2:9" s="110" customFormat="1" x14ac:dyDescent="0.25">
      <c r="B577" s="108"/>
      <c r="C577" s="109"/>
      <c r="I577" s="109"/>
    </row>
    <row r="578" spans="2:9" s="110" customFormat="1" x14ac:dyDescent="0.25">
      <c r="B578" s="108"/>
      <c r="C578" s="109"/>
      <c r="I578" s="109"/>
    </row>
    <row r="579" spans="2:9" s="110" customFormat="1" x14ac:dyDescent="0.25">
      <c r="B579" s="108"/>
      <c r="C579" s="109"/>
      <c r="I579" s="109"/>
    </row>
    <row r="580" spans="2:9" s="110" customFormat="1" x14ac:dyDescent="0.25">
      <c r="B580" s="108"/>
      <c r="C580" s="109"/>
      <c r="I580" s="109"/>
    </row>
    <row r="581" spans="2:9" s="110" customFormat="1" x14ac:dyDescent="0.25">
      <c r="B581" s="108"/>
      <c r="C581" s="109"/>
      <c r="I581" s="109"/>
    </row>
    <row r="582" spans="2:9" s="110" customFormat="1" x14ac:dyDescent="0.25">
      <c r="B582" s="108"/>
      <c r="C582" s="109"/>
      <c r="I582" s="109"/>
    </row>
    <row r="583" spans="2:9" s="110" customFormat="1" x14ac:dyDescent="0.25">
      <c r="B583" s="108"/>
      <c r="C583" s="109"/>
      <c r="I583" s="109"/>
    </row>
    <row r="584" spans="2:9" s="110" customFormat="1" x14ac:dyDescent="0.25">
      <c r="B584" s="108"/>
      <c r="C584" s="109"/>
      <c r="I584" s="109"/>
    </row>
    <row r="585" spans="2:9" s="110" customFormat="1" x14ac:dyDescent="0.25">
      <c r="B585" s="108"/>
      <c r="C585" s="109"/>
      <c r="I585" s="109"/>
    </row>
    <row r="586" spans="2:9" s="110" customFormat="1" x14ac:dyDescent="0.25">
      <c r="B586" s="108"/>
      <c r="C586" s="109"/>
      <c r="I586" s="109"/>
    </row>
    <row r="587" spans="2:9" s="110" customFormat="1" x14ac:dyDescent="0.25">
      <c r="B587" s="108"/>
      <c r="C587" s="109"/>
      <c r="I587" s="109"/>
    </row>
    <row r="588" spans="2:9" s="110" customFormat="1" x14ac:dyDescent="0.25">
      <c r="B588" s="108"/>
      <c r="C588" s="109"/>
      <c r="I588" s="109"/>
    </row>
    <row r="589" spans="2:9" s="110" customFormat="1" x14ac:dyDescent="0.25">
      <c r="B589" s="108"/>
      <c r="C589" s="109"/>
      <c r="I589" s="109"/>
    </row>
    <row r="590" spans="2:9" s="110" customFormat="1" x14ac:dyDescent="0.25">
      <c r="B590" s="108"/>
      <c r="C590" s="109"/>
      <c r="I590" s="109"/>
    </row>
    <row r="591" spans="2:9" s="110" customFormat="1" x14ac:dyDescent="0.25">
      <c r="B591" s="108"/>
      <c r="C591" s="109"/>
      <c r="I591" s="109"/>
    </row>
    <row r="592" spans="2:9" s="110" customFormat="1" x14ac:dyDescent="0.25">
      <c r="B592" s="108"/>
      <c r="C592" s="109"/>
      <c r="I592" s="109"/>
    </row>
    <row r="593" spans="2:9" s="110" customFormat="1" x14ac:dyDescent="0.25">
      <c r="B593" s="108"/>
      <c r="C593" s="109"/>
      <c r="I593" s="109"/>
    </row>
    <row r="594" spans="2:9" s="110" customFormat="1" x14ac:dyDescent="0.25">
      <c r="B594" s="108"/>
      <c r="C594" s="109"/>
      <c r="I594" s="109"/>
    </row>
    <row r="595" spans="2:9" s="110" customFormat="1" x14ac:dyDescent="0.25">
      <c r="B595" s="108"/>
      <c r="C595" s="109"/>
      <c r="I595" s="109"/>
    </row>
    <row r="596" spans="2:9" s="110" customFormat="1" x14ac:dyDescent="0.25">
      <c r="B596" s="108"/>
      <c r="C596" s="109"/>
      <c r="I596" s="109"/>
    </row>
    <row r="597" spans="2:9" s="110" customFormat="1" x14ac:dyDescent="0.25">
      <c r="B597" s="108"/>
      <c r="C597" s="109"/>
      <c r="I597" s="109"/>
    </row>
    <row r="598" spans="2:9" s="110" customFormat="1" x14ac:dyDescent="0.25">
      <c r="B598" s="108"/>
      <c r="C598" s="109"/>
      <c r="I598" s="109"/>
    </row>
    <row r="599" spans="2:9" s="110" customFormat="1" x14ac:dyDescent="0.25">
      <c r="B599" s="108"/>
      <c r="C599" s="109"/>
      <c r="I599" s="109"/>
    </row>
    <row r="600" spans="2:9" s="110" customFormat="1" x14ac:dyDescent="0.25">
      <c r="B600" s="108"/>
      <c r="C600" s="109"/>
      <c r="I600" s="109"/>
    </row>
    <row r="601" spans="2:9" s="110" customFormat="1" x14ac:dyDescent="0.25">
      <c r="B601" s="108"/>
      <c r="C601" s="109"/>
      <c r="I601" s="109"/>
    </row>
    <row r="602" spans="2:9" s="110" customFormat="1" x14ac:dyDescent="0.25">
      <c r="B602" s="108"/>
      <c r="C602" s="109"/>
      <c r="I602" s="109"/>
    </row>
    <row r="603" spans="2:9" s="110" customFormat="1" x14ac:dyDescent="0.25">
      <c r="B603" s="108"/>
      <c r="C603" s="109"/>
      <c r="I603" s="109"/>
    </row>
    <row r="604" spans="2:9" s="110" customFormat="1" x14ac:dyDescent="0.25">
      <c r="B604" s="108"/>
      <c r="C604" s="109"/>
      <c r="I604" s="109"/>
    </row>
    <row r="605" spans="2:9" s="110" customFormat="1" x14ac:dyDescent="0.25">
      <c r="B605" s="108"/>
      <c r="C605" s="109"/>
      <c r="I605" s="109"/>
    </row>
    <row r="606" spans="2:9" s="110" customFormat="1" x14ac:dyDescent="0.25">
      <c r="B606" s="108"/>
      <c r="C606" s="109"/>
      <c r="I606" s="109"/>
    </row>
    <row r="607" spans="2:9" s="110" customFormat="1" x14ac:dyDescent="0.25">
      <c r="B607" s="108"/>
      <c r="C607" s="109"/>
      <c r="I607" s="109"/>
    </row>
    <row r="608" spans="2:9" s="110" customFormat="1" x14ac:dyDescent="0.25">
      <c r="B608" s="108"/>
      <c r="C608" s="109"/>
      <c r="I608" s="109"/>
    </row>
    <row r="609" spans="2:9" s="110" customFormat="1" x14ac:dyDescent="0.25">
      <c r="B609" s="108"/>
      <c r="C609" s="109"/>
      <c r="I609" s="109"/>
    </row>
    <row r="610" spans="2:9" s="110" customFormat="1" x14ac:dyDescent="0.25">
      <c r="B610" s="108"/>
      <c r="C610" s="109"/>
      <c r="I610" s="109"/>
    </row>
    <row r="611" spans="2:9" s="110" customFormat="1" x14ac:dyDescent="0.25">
      <c r="B611" s="108"/>
      <c r="C611" s="109"/>
      <c r="I611" s="109"/>
    </row>
    <row r="612" spans="2:9" s="110" customFormat="1" x14ac:dyDescent="0.25">
      <c r="B612" s="108"/>
      <c r="C612" s="109"/>
      <c r="I612" s="109"/>
    </row>
    <row r="613" spans="2:9" s="110" customFormat="1" x14ac:dyDescent="0.25">
      <c r="B613" s="108"/>
      <c r="C613" s="109"/>
      <c r="I613" s="109"/>
    </row>
    <row r="614" spans="2:9" s="110" customFormat="1" x14ac:dyDescent="0.25">
      <c r="B614" s="108"/>
      <c r="C614" s="109"/>
      <c r="I614" s="109"/>
    </row>
    <row r="615" spans="2:9" s="110" customFormat="1" x14ac:dyDescent="0.25">
      <c r="B615" s="108"/>
      <c r="C615" s="109"/>
      <c r="I615" s="109"/>
    </row>
    <row r="616" spans="2:9" s="110" customFormat="1" x14ac:dyDescent="0.25">
      <c r="B616" s="108"/>
      <c r="C616" s="109"/>
      <c r="I616" s="109"/>
    </row>
    <row r="617" spans="2:9" s="110" customFormat="1" x14ac:dyDescent="0.25">
      <c r="B617" s="108"/>
      <c r="C617" s="109"/>
      <c r="I617" s="109"/>
    </row>
    <row r="618" spans="2:9" s="110" customFormat="1" x14ac:dyDescent="0.25">
      <c r="B618" s="108"/>
      <c r="C618" s="109"/>
      <c r="I618" s="109"/>
    </row>
    <row r="619" spans="2:9" s="110" customFormat="1" x14ac:dyDescent="0.25">
      <c r="B619" s="108"/>
      <c r="C619" s="109"/>
      <c r="I619" s="109"/>
    </row>
    <row r="620" spans="2:9" s="110" customFormat="1" x14ac:dyDescent="0.25">
      <c r="B620" s="108"/>
      <c r="C620" s="109"/>
      <c r="I620" s="109"/>
    </row>
    <row r="621" spans="2:9" s="110" customFormat="1" x14ac:dyDescent="0.25">
      <c r="B621" s="108"/>
      <c r="C621" s="109"/>
      <c r="I621" s="109"/>
    </row>
    <row r="622" spans="2:9" s="110" customFormat="1" x14ac:dyDescent="0.25">
      <c r="B622" s="108"/>
      <c r="C622" s="109"/>
      <c r="I622" s="109"/>
    </row>
    <row r="623" spans="2:9" s="110" customFormat="1" x14ac:dyDescent="0.25">
      <c r="B623" s="108"/>
      <c r="C623" s="109"/>
      <c r="I623" s="109"/>
    </row>
    <row r="624" spans="2:9" s="110" customFormat="1" x14ac:dyDescent="0.25">
      <c r="B624" s="108"/>
      <c r="C624" s="109"/>
      <c r="I624" s="109"/>
    </row>
    <row r="625" spans="2:9" s="110" customFormat="1" x14ac:dyDescent="0.25">
      <c r="B625" s="108"/>
      <c r="C625" s="109"/>
      <c r="I625" s="109"/>
    </row>
    <row r="626" spans="2:9" s="110" customFormat="1" x14ac:dyDescent="0.25">
      <c r="B626" s="108"/>
      <c r="C626" s="109"/>
      <c r="I626" s="109"/>
    </row>
    <row r="627" spans="2:9" s="110" customFormat="1" x14ac:dyDescent="0.25">
      <c r="B627" s="108"/>
      <c r="C627" s="109"/>
      <c r="I627" s="109"/>
    </row>
    <row r="628" spans="2:9" s="110" customFormat="1" x14ac:dyDescent="0.25">
      <c r="B628" s="108"/>
      <c r="C628" s="109"/>
      <c r="I628" s="109"/>
    </row>
    <row r="629" spans="2:9" s="110" customFormat="1" x14ac:dyDescent="0.25">
      <c r="B629" s="108"/>
      <c r="C629" s="109"/>
      <c r="I629" s="109"/>
    </row>
    <row r="630" spans="2:9" s="110" customFormat="1" x14ac:dyDescent="0.25">
      <c r="B630" s="108"/>
      <c r="C630" s="109"/>
      <c r="I630" s="109"/>
    </row>
    <row r="631" spans="2:9" s="110" customFormat="1" x14ac:dyDescent="0.25">
      <c r="B631" s="108"/>
      <c r="C631" s="109"/>
      <c r="I631" s="109"/>
    </row>
    <row r="632" spans="2:9" s="110" customFormat="1" x14ac:dyDescent="0.25">
      <c r="B632" s="108"/>
      <c r="C632" s="109"/>
      <c r="I632" s="109"/>
    </row>
    <row r="633" spans="2:9" s="110" customFormat="1" x14ac:dyDescent="0.25">
      <c r="B633" s="108"/>
      <c r="C633" s="109"/>
      <c r="I633" s="109"/>
    </row>
    <row r="634" spans="2:9" s="110" customFormat="1" x14ac:dyDescent="0.25">
      <c r="B634" s="108"/>
      <c r="C634" s="109"/>
      <c r="I634" s="109"/>
    </row>
    <row r="635" spans="2:9" s="110" customFormat="1" x14ac:dyDescent="0.25">
      <c r="B635" s="108"/>
      <c r="C635" s="109"/>
      <c r="I635" s="109"/>
    </row>
    <row r="636" spans="2:9" s="110" customFormat="1" x14ac:dyDescent="0.25">
      <c r="B636" s="108"/>
      <c r="C636" s="109"/>
      <c r="I636" s="109"/>
    </row>
    <row r="637" spans="2:9" s="110" customFormat="1" x14ac:dyDescent="0.25">
      <c r="B637" s="108"/>
      <c r="C637" s="109"/>
      <c r="I637" s="109"/>
    </row>
    <row r="638" spans="2:9" s="110" customFormat="1" x14ac:dyDescent="0.25">
      <c r="B638" s="108"/>
      <c r="C638" s="109"/>
      <c r="I638" s="109"/>
    </row>
    <row r="639" spans="2:9" s="110" customFormat="1" x14ac:dyDescent="0.25">
      <c r="B639" s="108"/>
      <c r="C639" s="109"/>
      <c r="I639" s="109"/>
    </row>
    <row r="640" spans="2:9" s="110" customFormat="1" x14ac:dyDescent="0.25">
      <c r="B640" s="108"/>
      <c r="C640" s="109"/>
      <c r="I640" s="109"/>
    </row>
    <row r="641" spans="2:9" s="110" customFormat="1" x14ac:dyDescent="0.25">
      <c r="B641" s="108"/>
      <c r="C641" s="109"/>
      <c r="I641" s="109"/>
    </row>
    <row r="642" spans="2:9" s="110" customFormat="1" x14ac:dyDescent="0.25">
      <c r="B642" s="108"/>
      <c r="C642" s="109"/>
      <c r="I642" s="109"/>
    </row>
    <row r="643" spans="2:9" s="110" customFormat="1" x14ac:dyDescent="0.25">
      <c r="B643" s="108"/>
      <c r="C643" s="109"/>
      <c r="I643" s="109"/>
    </row>
    <row r="644" spans="2:9" s="110" customFormat="1" x14ac:dyDescent="0.25">
      <c r="B644" s="108"/>
      <c r="C644" s="109"/>
      <c r="I644" s="109"/>
    </row>
    <row r="645" spans="2:9" s="110" customFormat="1" x14ac:dyDescent="0.25">
      <c r="B645" s="108"/>
      <c r="C645" s="109"/>
      <c r="I645" s="109"/>
    </row>
    <row r="646" spans="2:9" s="110" customFormat="1" x14ac:dyDescent="0.25">
      <c r="B646" s="108"/>
      <c r="C646" s="109"/>
      <c r="I646" s="109"/>
    </row>
    <row r="647" spans="2:9" s="110" customFormat="1" x14ac:dyDescent="0.25">
      <c r="B647" s="108"/>
      <c r="C647" s="109"/>
      <c r="I647" s="109"/>
    </row>
    <row r="648" spans="2:9" s="110" customFormat="1" x14ac:dyDescent="0.25">
      <c r="B648" s="108"/>
      <c r="C648" s="109"/>
      <c r="I648" s="109"/>
    </row>
    <row r="649" spans="2:9" s="110" customFormat="1" x14ac:dyDescent="0.25">
      <c r="B649" s="108"/>
      <c r="C649" s="109"/>
      <c r="I649" s="109"/>
    </row>
    <row r="650" spans="2:9" s="110" customFormat="1" x14ac:dyDescent="0.25">
      <c r="B650" s="108"/>
      <c r="C650" s="109"/>
      <c r="I650" s="109"/>
    </row>
    <row r="651" spans="2:9" s="110" customFormat="1" x14ac:dyDescent="0.25">
      <c r="B651" s="108"/>
      <c r="C651" s="109"/>
      <c r="I651" s="109"/>
    </row>
    <row r="652" spans="2:9" s="110" customFormat="1" x14ac:dyDescent="0.25">
      <c r="B652" s="108"/>
      <c r="C652" s="109"/>
      <c r="I652" s="109"/>
    </row>
    <row r="653" spans="2:9" s="110" customFormat="1" x14ac:dyDescent="0.25">
      <c r="B653" s="108"/>
      <c r="C653" s="109"/>
      <c r="I653" s="109"/>
    </row>
    <row r="654" spans="2:9" s="110" customFormat="1" x14ac:dyDescent="0.25">
      <c r="B654" s="108"/>
      <c r="C654" s="109"/>
      <c r="I654" s="109"/>
    </row>
    <row r="655" spans="2:9" s="110" customFormat="1" x14ac:dyDescent="0.25">
      <c r="B655" s="108"/>
      <c r="C655" s="109"/>
      <c r="I655" s="109"/>
    </row>
    <row r="656" spans="2:9" s="110" customFormat="1" x14ac:dyDescent="0.25">
      <c r="B656" s="108"/>
      <c r="C656" s="109"/>
      <c r="I656" s="109"/>
    </row>
    <row r="657" spans="2:9" s="110" customFormat="1" x14ac:dyDescent="0.25">
      <c r="B657" s="108"/>
      <c r="C657" s="109"/>
      <c r="I657" s="109"/>
    </row>
    <row r="658" spans="2:9" s="110" customFormat="1" x14ac:dyDescent="0.25">
      <c r="B658" s="108"/>
      <c r="C658" s="109"/>
      <c r="I658" s="109"/>
    </row>
    <row r="659" spans="2:9" s="110" customFormat="1" x14ac:dyDescent="0.25">
      <c r="B659" s="108"/>
      <c r="C659" s="109"/>
      <c r="I659" s="109"/>
    </row>
    <row r="660" spans="2:9" s="110" customFormat="1" x14ac:dyDescent="0.25">
      <c r="B660" s="108"/>
      <c r="C660" s="109"/>
      <c r="I660" s="109"/>
    </row>
    <row r="661" spans="2:9" s="110" customFormat="1" x14ac:dyDescent="0.25">
      <c r="B661" s="108"/>
      <c r="C661" s="109"/>
      <c r="I661" s="109"/>
    </row>
    <row r="662" spans="2:9" s="110" customFormat="1" x14ac:dyDescent="0.25">
      <c r="B662" s="108"/>
      <c r="C662" s="109"/>
      <c r="I662" s="109"/>
    </row>
    <row r="663" spans="2:9" s="110" customFormat="1" x14ac:dyDescent="0.25">
      <c r="B663" s="108"/>
      <c r="C663" s="109"/>
      <c r="I663" s="109"/>
    </row>
    <row r="664" spans="2:9" s="110" customFormat="1" x14ac:dyDescent="0.25">
      <c r="B664" s="108"/>
      <c r="C664" s="109"/>
      <c r="I664" s="109"/>
    </row>
    <row r="665" spans="2:9" s="110" customFormat="1" x14ac:dyDescent="0.25">
      <c r="B665" s="108"/>
      <c r="C665" s="109"/>
      <c r="I665" s="109"/>
    </row>
    <row r="666" spans="2:9" s="110" customFormat="1" x14ac:dyDescent="0.25">
      <c r="B666" s="108"/>
      <c r="C666" s="109"/>
      <c r="I666" s="109"/>
    </row>
    <row r="667" spans="2:9" s="110" customFormat="1" x14ac:dyDescent="0.25">
      <c r="B667" s="108"/>
      <c r="C667" s="109"/>
      <c r="I667" s="109"/>
    </row>
    <row r="668" spans="2:9" s="110" customFormat="1" x14ac:dyDescent="0.25">
      <c r="B668" s="108"/>
      <c r="C668" s="109"/>
      <c r="I668" s="109"/>
    </row>
    <row r="669" spans="2:9" s="110" customFormat="1" x14ac:dyDescent="0.25">
      <c r="B669" s="108"/>
      <c r="C669" s="109"/>
      <c r="I669" s="109"/>
    </row>
    <row r="670" spans="2:9" s="110" customFormat="1" x14ac:dyDescent="0.25">
      <c r="B670" s="108"/>
      <c r="C670" s="109"/>
      <c r="I670" s="109"/>
    </row>
    <row r="671" spans="2:9" s="110" customFormat="1" x14ac:dyDescent="0.25">
      <c r="B671" s="108"/>
      <c r="C671" s="109"/>
      <c r="I671" s="109"/>
    </row>
    <row r="672" spans="2:9" s="110" customFormat="1" x14ac:dyDescent="0.25">
      <c r="B672" s="108"/>
      <c r="C672" s="109"/>
      <c r="I672" s="109"/>
    </row>
    <row r="673" spans="2:9" s="110" customFormat="1" x14ac:dyDescent="0.25">
      <c r="B673" s="108"/>
      <c r="C673" s="109"/>
      <c r="I673" s="109"/>
    </row>
    <row r="674" spans="2:9" s="110" customFormat="1" x14ac:dyDescent="0.25">
      <c r="B674" s="108"/>
      <c r="C674" s="109"/>
      <c r="I674" s="109"/>
    </row>
    <row r="675" spans="2:9" s="110" customFormat="1" x14ac:dyDescent="0.25">
      <c r="B675" s="108"/>
      <c r="C675" s="109"/>
      <c r="I675" s="109"/>
    </row>
    <row r="676" spans="2:9" s="110" customFormat="1" x14ac:dyDescent="0.25">
      <c r="B676" s="108"/>
      <c r="C676" s="109"/>
      <c r="I676" s="109"/>
    </row>
    <row r="677" spans="2:9" s="110" customFormat="1" x14ac:dyDescent="0.25">
      <c r="B677" s="108"/>
      <c r="C677" s="109"/>
      <c r="I677" s="109"/>
    </row>
    <row r="678" spans="2:9" s="110" customFormat="1" x14ac:dyDescent="0.25">
      <c r="B678" s="108"/>
      <c r="C678" s="109"/>
      <c r="I678" s="109"/>
    </row>
    <row r="679" spans="2:9" s="110" customFormat="1" x14ac:dyDescent="0.25">
      <c r="B679" s="108"/>
      <c r="C679" s="109"/>
      <c r="I679" s="109"/>
    </row>
    <row r="680" spans="2:9" s="110" customFormat="1" x14ac:dyDescent="0.25">
      <c r="B680" s="108"/>
      <c r="C680" s="109"/>
      <c r="I680" s="109"/>
    </row>
    <row r="681" spans="2:9" s="110" customFormat="1" x14ac:dyDescent="0.25">
      <c r="B681" s="108"/>
      <c r="C681" s="109"/>
      <c r="I681" s="109"/>
    </row>
    <row r="682" spans="2:9" s="110" customFormat="1" x14ac:dyDescent="0.25">
      <c r="B682" s="108"/>
      <c r="C682" s="109"/>
      <c r="I682" s="109"/>
    </row>
    <row r="683" spans="2:9" s="110" customFormat="1" x14ac:dyDescent="0.25">
      <c r="B683" s="108"/>
      <c r="C683" s="109"/>
      <c r="I683" s="109"/>
    </row>
    <row r="684" spans="2:9" s="110" customFormat="1" x14ac:dyDescent="0.25">
      <c r="B684" s="108"/>
      <c r="C684" s="109"/>
      <c r="I684" s="109"/>
    </row>
    <row r="685" spans="2:9" s="110" customFormat="1" x14ac:dyDescent="0.25">
      <c r="B685" s="108"/>
      <c r="C685" s="109"/>
      <c r="I685" s="109"/>
    </row>
    <row r="686" spans="2:9" s="110" customFormat="1" x14ac:dyDescent="0.25">
      <c r="B686" s="108"/>
      <c r="C686" s="109"/>
      <c r="I686" s="109"/>
    </row>
    <row r="687" spans="2:9" s="110" customFormat="1" x14ac:dyDescent="0.25">
      <c r="B687" s="108"/>
      <c r="C687" s="109"/>
      <c r="I687" s="109"/>
    </row>
    <row r="688" spans="2:9" s="110" customFormat="1" x14ac:dyDescent="0.25">
      <c r="B688" s="108"/>
      <c r="C688" s="109"/>
      <c r="I688" s="109"/>
    </row>
    <row r="689" spans="2:9" s="110" customFormat="1" x14ac:dyDescent="0.25">
      <c r="B689" s="108"/>
      <c r="C689" s="109"/>
      <c r="I689" s="109"/>
    </row>
    <row r="690" spans="2:9" s="110" customFormat="1" x14ac:dyDescent="0.25">
      <c r="B690" s="108"/>
      <c r="C690" s="109"/>
      <c r="I690" s="109"/>
    </row>
    <row r="691" spans="2:9" s="110" customFormat="1" x14ac:dyDescent="0.25">
      <c r="B691" s="108"/>
      <c r="C691" s="109"/>
      <c r="I691" s="109"/>
    </row>
    <row r="692" spans="2:9" s="110" customFormat="1" x14ac:dyDescent="0.25">
      <c r="B692" s="108"/>
      <c r="C692" s="109"/>
      <c r="I692" s="109"/>
    </row>
    <row r="693" spans="2:9" s="110" customFormat="1" x14ac:dyDescent="0.25">
      <c r="B693" s="108"/>
      <c r="C693" s="109"/>
      <c r="I693" s="109"/>
    </row>
    <row r="694" spans="2:9" s="110" customFormat="1" x14ac:dyDescent="0.25">
      <c r="B694" s="108"/>
      <c r="C694" s="109"/>
      <c r="I694" s="109"/>
    </row>
    <row r="695" spans="2:9" s="110" customFormat="1" x14ac:dyDescent="0.25">
      <c r="B695" s="108"/>
      <c r="C695" s="109"/>
      <c r="I695" s="109"/>
    </row>
    <row r="696" spans="2:9" s="110" customFormat="1" x14ac:dyDescent="0.25">
      <c r="B696" s="108"/>
      <c r="C696" s="109"/>
      <c r="I696" s="109"/>
    </row>
    <row r="697" spans="2:9" s="110" customFormat="1" x14ac:dyDescent="0.25">
      <c r="B697" s="108"/>
      <c r="C697" s="109"/>
      <c r="I697" s="109"/>
    </row>
    <row r="698" spans="2:9" s="110" customFormat="1" x14ac:dyDescent="0.25">
      <c r="B698" s="108"/>
      <c r="C698" s="109"/>
      <c r="I698" s="109"/>
    </row>
    <row r="699" spans="2:9" s="110" customFormat="1" x14ac:dyDescent="0.25">
      <c r="B699" s="108"/>
      <c r="C699" s="109"/>
      <c r="I699" s="109"/>
    </row>
    <row r="700" spans="2:9" s="110" customFormat="1" x14ac:dyDescent="0.25">
      <c r="B700" s="108"/>
      <c r="C700" s="109"/>
      <c r="I700" s="109"/>
    </row>
    <row r="701" spans="2:9" s="110" customFormat="1" x14ac:dyDescent="0.25">
      <c r="B701" s="108"/>
      <c r="C701" s="109"/>
      <c r="I701" s="109"/>
    </row>
    <row r="702" spans="2:9" s="110" customFormat="1" x14ac:dyDescent="0.25">
      <c r="B702" s="108"/>
      <c r="C702" s="109"/>
      <c r="I702" s="109"/>
    </row>
    <row r="703" spans="2:9" s="110" customFormat="1" x14ac:dyDescent="0.25">
      <c r="B703" s="108"/>
      <c r="C703" s="109"/>
      <c r="I703" s="109"/>
    </row>
    <row r="704" spans="2:9" s="110" customFormat="1" x14ac:dyDescent="0.25">
      <c r="B704" s="108"/>
      <c r="C704" s="109"/>
      <c r="I704" s="109"/>
    </row>
    <row r="705" spans="2:9" s="110" customFormat="1" x14ac:dyDescent="0.25">
      <c r="B705" s="108"/>
      <c r="C705" s="109"/>
      <c r="I705" s="109"/>
    </row>
    <row r="706" spans="2:9" s="110" customFormat="1" x14ac:dyDescent="0.25">
      <c r="B706" s="108"/>
      <c r="C706" s="109"/>
      <c r="I706" s="109"/>
    </row>
    <row r="707" spans="2:9" s="110" customFormat="1" x14ac:dyDescent="0.25">
      <c r="B707" s="108"/>
      <c r="C707" s="109"/>
      <c r="I707" s="109"/>
    </row>
    <row r="708" spans="2:9" s="110" customFormat="1" x14ac:dyDescent="0.25">
      <c r="B708" s="108"/>
      <c r="C708" s="109"/>
      <c r="I708" s="109"/>
    </row>
    <row r="709" spans="2:9" s="110" customFormat="1" x14ac:dyDescent="0.25">
      <c r="B709" s="108"/>
      <c r="C709" s="109"/>
      <c r="I709" s="109"/>
    </row>
    <row r="710" spans="2:9" s="110" customFormat="1" x14ac:dyDescent="0.25">
      <c r="B710" s="108"/>
      <c r="C710" s="109"/>
      <c r="I710" s="109"/>
    </row>
    <row r="711" spans="2:9" s="110" customFormat="1" x14ac:dyDescent="0.25">
      <c r="B711" s="108"/>
      <c r="C711" s="109"/>
      <c r="I711" s="109"/>
    </row>
    <row r="712" spans="2:9" s="110" customFormat="1" x14ac:dyDescent="0.25">
      <c r="B712" s="108"/>
      <c r="C712" s="109"/>
      <c r="I712" s="109"/>
    </row>
    <row r="713" spans="2:9" s="110" customFormat="1" x14ac:dyDescent="0.25">
      <c r="B713" s="108"/>
      <c r="C713" s="109"/>
      <c r="I713" s="109"/>
    </row>
    <row r="714" spans="2:9" s="110" customFormat="1" x14ac:dyDescent="0.25">
      <c r="B714" s="108"/>
      <c r="C714" s="109"/>
      <c r="I714" s="109"/>
    </row>
    <row r="715" spans="2:9" s="110" customFormat="1" x14ac:dyDescent="0.25">
      <c r="B715" s="108"/>
      <c r="C715" s="109"/>
      <c r="I715" s="109"/>
    </row>
    <row r="716" spans="2:9" s="110" customFormat="1" x14ac:dyDescent="0.25">
      <c r="B716" s="108"/>
      <c r="C716" s="109"/>
      <c r="I716" s="109"/>
    </row>
    <row r="717" spans="2:9" s="110" customFormat="1" x14ac:dyDescent="0.25">
      <c r="B717" s="108"/>
      <c r="C717" s="109"/>
      <c r="I717" s="109"/>
    </row>
    <row r="718" spans="2:9" s="110" customFormat="1" x14ac:dyDescent="0.25">
      <c r="B718" s="108"/>
      <c r="C718" s="109"/>
      <c r="I718" s="109"/>
    </row>
    <row r="719" spans="2:9" s="110" customFormat="1" x14ac:dyDescent="0.25">
      <c r="B719" s="108"/>
      <c r="C719" s="109"/>
      <c r="I719" s="109"/>
    </row>
    <row r="720" spans="2:9" s="110" customFormat="1" x14ac:dyDescent="0.25">
      <c r="B720" s="108"/>
      <c r="C720" s="109"/>
      <c r="I720" s="109"/>
    </row>
    <row r="721" spans="2:9" s="110" customFormat="1" x14ac:dyDescent="0.25">
      <c r="B721" s="108"/>
      <c r="C721" s="109"/>
      <c r="I721" s="109"/>
    </row>
    <row r="722" spans="2:9" s="110" customFormat="1" x14ac:dyDescent="0.25">
      <c r="B722" s="108"/>
      <c r="C722" s="109"/>
      <c r="I722" s="109"/>
    </row>
    <row r="723" spans="2:9" s="110" customFormat="1" x14ac:dyDescent="0.25">
      <c r="B723" s="108"/>
      <c r="C723" s="109"/>
      <c r="I723" s="109"/>
    </row>
    <row r="724" spans="2:9" s="110" customFormat="1" x14ac:dyDescent="0.25">
      <c r="B724" s="108"/>
      <c r="C724" s="109"/>
      <c r="I724" s="109"/>
    </row>
    <row r="725" spans="2:9" s="110" customFormat="1" x14ac:dyDescent="0.25">
      <c r="B725" s="108"/>
      <c r="C725" s="109"/>
      <c r="I725" s="109"/>
    </row>
    <row r="726" spans="2:9" s="110" customFormat="1" x14ac:dyDescent="0.25">
      <c r="B726" s="108"/>
      <c r="C726" s="109"/>
      <c r="I726" s="109"/>
    </row>
    <row r="727" spans="2:9" s="110" customFormat="1" x14ac:dyDescent="0.25">
      <c r="B727" s="108"/>
      <c r="C727" s="109"/>
      <c r="I727" s="109"/>
    </row>
    <row r="728" spans="2:9" s="110" customFormat="1" x14ac:dyDescent="0.25">
      <c r="B728" s="108"/>
      <c r="C728" s="109"/>
      <c r="I728" s="109"/>
    </row>
    <row r="729" spans="2:9" s="110" customFormat="1" x14ac:dyDescent="0.25">
      <c r="B729" s="108"/>
      <c r="C729" s="109"/>
      <c r="I729" s="109"/>
    </row>
    <row r="730" spans="2:9" s="110" customFormat="1" x14ac:dyDescent="0.25">
      <c r="B730" s="108"/>
      <c r="C730" s="109"/>
      <c r="I730" s="109"/>
    </row>
    <row r="731" spans="2:9" s="110" customFormat="1" x14ac:dyDescent="0.25">
      <c r="B731" s="108"/>
      <c r="C731" s="109"/>
      <c r="I731" s="109"/>
    </row>
    <row r="732" spans="2:9" s="110" customFormat="1" x14ac:dyDescent="0.25">
      <c r="B732" s="108"/>
      <c r="C732" s="109"/>
      <c r="I732" s="109"/>
    </row>
    <row r="733" spans="2:9" s="110" customFormat="1" x14ac:dyDescent="0.25">
      <c r="B733" s="108"/>
      <c r="C733" s="109"/>
      <c r="I733" s="109"/>
    </row>
    <row r="734" spans="2:9" s="110" customFormat="1" x14ac:dyDescent="0.25">
      <c r="B734" s="108"/>
      <c r="C734" s="109"/>
      <c r="I734" s="109"/>
    </row>
    <row r="735" spans="2:9" s="110" customFormat="1" x14ac:dyDescent="0.25">
      <c r="B735" s="108"/>
      <c r="C735" s="109"/>
      <c r="I735" s="109"/>
    </row>
    <row r="736" spans="2:9" s="110" customFormat="1" x14ac:dyDescent="0.25">
      <c r="B736" s="108"/>
      <c r="C736" s="109"/>
      <c r="I736" s="109"/>
    </row>
    <row r="737" spans="2:9" s="110" customFormat="1" x14ac:dyDescent="0.25">
      <c r="B737" s="108"/>
      <c r="C737" s="109"/>
      <c r="I737" s="109"/>
    </row>
    <row r="738" spans="2:9" s="110" customFormat="1" x14ac:dyDescent="0.25">
      <c r="B738" s="108"/>
      <c r="C738" s="109"/>
      <c r="I738" s="109"/>
    </row>
    <row r="739" spans="2:9" s="110" customFormat="1" x14ac:dyDescent="0.25">
      <c r="B739" s="108"/>
      <c r="C739" s="109"/>
      <c r="I739" s="109"/>
    </row>
    <row r="740" spans="2:9" s="110" customFormat="1" x14ac:dyDescent="0.25">
      <c r="B740" s="108"/>
      <c r="C740" s="109"/>
      <c r="I740" s="109"/>
    </row>
    <row r="741" spans="2:9" s="110" customFormat="1" x14ac:dyDescent="0.25">
      <c r="B741" s="108"/>
      <c r="C741" s="109"/>
      <c r="I741" s="109"/>
    </row>
    <row r="742" spans="2:9" s="110" customFormat="1" x14ac:dyDescent="0.25">
      <c r="B742" s="108"/>
      <c r="C742" s="109"/>
      <c r="I742" s="109"/>
    </row>
    <row r="743" spans="2:9" s="110" customFormat="1" x14ac:dyDescent="0.25">
      <c r="B743" s="108"/>
      <c r="C743" s="109"/>
      <c r="I743" s="109"/>
    </row>
    <row r="744" spans="2:9" s="110" customFormat="1" x14ac:dyDescent="0.25">
      <c r="B744" s="108"/>
      <c r="C744" s="109"/>
      <c r="I744" s="109"/>
    </row>
    <row r="745" spans="2:9" s="110" customFormat="1" x14ac:dyDescent="0.25">
      <c r="B745" s="108"/>
      <c r="C745" s="109"/>
      <c r="I745" s="109"/>
    </row>
    <row r="746" spans="2:9" s="110" customFormat="1" x14ac:dyDescent="0.25">
      <c r="B746" s="108"/>
      <c r="C746" s="109"/>
      <c r="I746" s="109"/>
    </row>
    <row r="747" spans="2:9" s="110" customFormat="1" x14ac:dyDescent="0.25">
      <c r="B747" s="108"/>
      <c r="C747" s="109"/>
      <c r="I747" s="109"/>
    </row>
    <row r="748" spans="2:9" s="110" customFormat="1" x14ac:dyDescent="0.25">
      <c r="B748" s="108"/>
      <c r="C748" s="109"/>
      <c r="I748" s="109"/>
    </row>
    <row r="749" spans="2:9" s="110" customFormat="1" x14ac:dyDescent="0.25">
      <c r="B749" s="108"/>
      <c r="C749" s="109"/>
      <c r="I749" s="109"/>
    </row>
    <row r="750" spans="2:9" s="110" customFormat="1" x14ac:dyDescent="0.25">
      <c r="B750" s="108"/>
      <c r="C750" s="109"/>
      <c r="I750" s="109"/>
    </row>
    <row r="751" spans="2:9" s="110" customFormat="1" x14ac:dyDescent="0.25">
      <c r="B751" s="108"/>
      <c r="C751" s="109"/>
      <c r="I751" s="109"/>
    </row>
    <row r="752" spans="2:9" s="110" customFormat="1" x14ac:dyDescent="0.25">
      <c r="B752" s="108"/>
      <c r="C752" s="109"/>
      <c r="I752" s="109"/>
    </row>
    <row r="753" spans="2:9" s="110" customFormat="1" x14ac:dyDescent="0.25">
      <c r="B753" s="108"/>
      <c r="C753" s="109"/>
      <c r="I753" s="109"/>
    </row>
    <row r="754" spans="2:9" s="110" customFormat="1" x14ac:dyDescent="0.25">
      <c r="B754" s="108"/>
      <c r="C754" s="109"/>
      <c r="I754" s="109"/>
    </row>
    <row r="755" spans="2:9" s="110" customFormat="1" x14ac:dyDescent="0.25">
      <c r="B755" s="108"/>
      <c r="C755" s="109"/>
      <c r="I755" s="109"/>
    </row>
    <row r="756" spans="2:9" s="110" customFormat="1" x14ac:dyDescent="0.25">
      <c r="B756" s="108"/>
      <c r="C756" s="109"/>
      <c r="I756" s="109"/>
    </row>
    <row r="757" spans="2:9" s="110" customFormat="1" x14ac:dyDescent="0.25">
      <c r="B757" s="108"/>
      <c r="C757" s="109"/>
      <c r="I757" s="109"/>
    </row>
    <row r="758" spans="2:9" s="110" customFormat="1" x14ac:dyDescent="0.25">
      <c r="B758" s="108"/>
      <c r="C758" s="109"/>
      <c r="I758" s="109"/>
    </row>
    <row r="759" spans="2:9" s="110" customFormat="1" x14ac:dyDescent="0.25">
      <c r="B759" s="108"/>
      <c r="C759" s="109"/>
      <c r="I759" s="109"/>
    </row>
    <row r="760" spans="2:9" s="110" customFormat="1" x14ac:dyDescent="0.25">
      <c r="B760" s="108"/>
      <c r="C760" s="109"/>
      <c r="I760" s="109"/>
    </row>
    <row r="761" spans="2:9" s="110" customFormat="1" x14ac:dyDescent="0.25">
      <c r="B761" s="108"/>
      <c r="C761" s="109"/>
      <c r="I761" s="109"/>
    </row>
    <row r="762" spans="2:9" s="110" customFormat="1" x14ac:dyDescent="0.25">
      <c r="B762" s="108"/>
      <c r="C762" s="109"/>
      <c r="I762" s="109"/>
    </row>
    <row r="763" spans="2:9" s="110" customFormat="1" x14ac:dyDescent="0.25">
      <c r="B763" s="108"/>
      <c r="C763" s="109"/>
      <c r="I763" s="109"/>
    </row>
    <row r="764" spans="2:9" s="110" customFormat="1" x14ac:dyDescent="0.25">
      <c r="B764" s="108"/>
      <c r="C764" s="109"/>
      <c r="I764" s="109"/>
    </row>
    <row r="765" spans="2:9" s="110" customFormat="1" x14ac:dyDescent="0.25">
      <c r="B765" s="108"/>
      <c r="C765" s="109"/>
      <c r="I765" s="109"/>
    </row>
    <row r="766" spans="2:9" s="110" customFormat="1" x14ac:dyDescent="0.25">
      <c r="B766" s="108"/>
      <c r="C766" s="109"/>
      <c r="I766" s="109"/>
    </row>
    <row r="767" spans="2:9" s="110" customFormat="1" x14ac:dyDescent="0.25">
      <c r="B767" s="108"/>
      <c r="C767" s="109"/>
      <c r="I767" s="109"/>
    </row>
    <row r="768" spans="2:9" s="110" customFormat="1" x14ac:dyDescent="0.25">
      <c r="B768" s="108"/>
      <c r="C768" s="109"/>
      <c r="I768" s="109"/>
    </row>
    <row r="769" spans="2:9" s="110" customFormat="1" x14ac:dyDescent="0.25">
      <c r="B769" s="108"/>
      <c r="C769" s="109"/>
      <c r="I769" s="109"/>
    </row>
    <row r="770" spans="2:9" s="110" customFormat="1" x14ac:dyDescent="0.25">
      <c r="B770" s="108"/>
      <c r="C770" s="109"/>
      <c r="I770" s="109"/>
    </row>
    <row r="771" spans="2:9" s="110" customFormat="1" x14ac:dyDescent="0.25">
      <c r="B771" s="108"/>
      <c r="C771" s="109"/>
      <c r="I771" s="109"/>
    </row>
    <row r="772" spans="2:9" s="110" customFormat="1" x14ac:dyDescent="0.25">
      <c r="B772" s="108"/>
      <c r="C772" s="109"/>
      <c r="I772" s="109"/>
    </row>
    <row r="773" spans="2:9" s="110" customFormat="1" x14ac:dyDescent="0.25">
      <c r="B773" s="108"/>
      <c r="C773" s="109"/>
      <c r="I773" s="109"/>
    </row>
    <row r="774" spans="2:9" s="110" customFormat="1" x14ac:dyDescent="0.25">
      <c r="B774" s="108"/>
      <c r="C774" s="109"/>
      <c r="I774" s="109"/>
    </row>
    <row r="775" spans="2:9" s="110" customFormat="1" x14ac:dyDescent="0.25">
      <c r="B775" s="108"/>
      <c r="C775" s="109"/>
      <c r="I775" s="109"/>
    </row>
    <row r="776" spans="2:9" s="110" customFormat="1" x14ac:dyDescent="0.25">
      <c r="B776" s="108"/>
      <c r="C776" s="109"/>
      <c r="I776" s="109"/>
    </row>
    <row r="777" spans="2:9" s="110" customFormat="1" x14ac:dyDescent="0.25">
      <c r="B777" s="108"/>
      <c r="C777" s="109"/>
      <c r="I777" s="109"/>
    </row>
    <row r="778" spans="2:9" s="110" customFormat="1" x14ac:dyDescent="0.25">
      <c r="B778" s="108"/>
      <c r="C778" s="109"/>
      <c r="I778" s="109"/>
    </row>
    <row r="779" spans="2:9" s="110" customFormat="1" x14ac:dyDescent="0.25">
      <c r="B779" s="108"/>
      <c r="C779" s="109"/>
      <c r="I779" s="109"/>
    </row>
    <row r="780" spans="2:9" s="110" customFormat="1" x14ac:dyDescent="0.25">
      <c r="B780" s="108"/>
      <c r="C780" s="109"/>
      <c r="I780" s="109"/>
    </row>
    <row r="781" spans="2:9" s="110" customFormat="1" x14ac:dyDescent="0.25">
      <c r="B781" s="108"/>
      <c r="C781" s="109"/>
      <c r="I781" s="109"/>
    </row>
    <row r="782" spans="2:9" s="110" customFormat="1" x14ac:dyDescent="0.25">
      <c r="B782" s="108"/>
      <c r="C782" s="109"/>
      <c r="I782" s="109"/>
    </row>
    <row r="783" spans="2:9" s="110" customFormat="1" x14ac:dyDescent="0.25">
      <c r="B783" s="108"/>
      <c r="C783" s="109"/>
      <c r="I783" s="109"/>
    </row>
    <row r="784" spans="2:9" s="110" customFormat="1" x14ac:dyDescent="0.25">
      <c r="B784" s="108"/>
      <c r="C784" s="109"/>
      <c r="I784" s="109"/>
    </row>
    <row r="785" spans="2:9" s="110" customFormat="1" x14ac:dyDescent="0.25">
      <c r="B785" s="108"/>
      <c r="C785" s="109"/>
      <c r="I785" s="109"/>
    </row>
    <row r="786" spans="2:9" s="110" customFormat="1" x14ac:dyDescent="0.25">
      <c r="B786" s="108"/>
      <c r="C786" s="109"/>
      <c r="I786" s="109"/>
    </row>
    <row r="787" spans="2:9" s="110" customFormat="1" x14ac:dyDescent="0.25">
      <c r="B787" s="108"/>
      <c r="C787" s="109"/>
      <c r="I787" s="109"/>
    </row>
    <row r="788" spans="2:9" s="110" customFormat="1" x14ac:dyDescent="0.25">
      <c r="B788" s="108"/>
      <c r="C788" s="109"/>
      <c r="I788" s="109"/>
    </row>
    <row r="789" spans="2:9" s="110" customFormat="1" x14ac:dyDescent="0.25">
      <c r="B789" s="108"/>
      <c r="C789" s="109"/>
      <c r="I789" s="109"/>
    </row>
    <row r="790" spans="2:9" s="110" customFormat="1" x14ac:dyDescent="0.25">
      <c r="B790" s="108"/>
      <c r="C790" s="109"/>
      <c r="I790" s="109"/>
    </row>
    <row r="791" spans="2:9" s="110" customFormat="1" x14ac:dyDescent="0.25">
      <c r="B791" s="108"/>
      <c r="C791" s="109"/>
      <c r="I791" s="109"/>
    </row>
    <row r="792" spans="2:9" s="110" customFormat="1" x14ac:dyDescent="0.25">
      <c r="B792" s="108"/>
      <c r="C792" s="109"/>
      <c r="I792" s="109"/>
    </row>
    <row r="793" spans="2:9" s="110" customFormat="1" x14ac:dyDescent="0.25">
      <c r="B793" s="108"/>
      <c r="C793" s="109"/>
      <c r="I793" s="109"/>
    </row>
    <row r="794" spans="2:9" s="110" customFormat="1" x14ac:dyDescent="0.25">
      <c r="B794" s="108"/>
      <c r="C794" s="109"/>
      <c r="I794" s="109"/>
    </row>
    <row r="795" spans="2:9" s="110" customFormat="1" x14ac:dyDescent="0.25">
      <c r="B795" s="108"/>
      <c r="C795" s="109"/>
      <c r="I795" s="109"/>
    </row>
    <row r="796" spans="2:9" s="110" customFormat="1" x14ac:dyDescent="0.25">
      <c r="B796" s="108"/>
      <c r="C796" s="109"/>
      <c r="I796" s="109"/>
    </row>
    <row r="797" spans="2:9" s="110" customFormat="1" x14ac:dyDescent="0.25">
      <c r="B797" s="108"/>
      <c r="C797" s="109"/>
      <c r="I797" s="109"/>
    </row>
    <row r="798" spans="2:9" s="110" customFormat="1" x14ac:dyDescent="0.25">
      <c r="B798" s="108"/>
      <c r="C798" s="109"/>
      <c r="I798" s="109"/>
    </row>
    <row r="799" spans="2:9" s="110" customFormat="1" x14ac:dyDescent="0.25">
      <c r="B799" s="108"/>
      <c r="C799" s="109"/>
      <c r="I799" s="109"/>
    </row>
    <row r="800" spans="2:9" s="110" customFormat="1" x14ac:dyDescent="0.25">
      <c r="B800" s="108"/>
      <c r="C800" s="109"/>
      <c r="I800" s="109"/>
    </row>
    <row r="801" spans="2:9" s="110" customFormat="1" x14ac:dyDescent="0.25">
      <c r="B801" s="108"/>
      <c r="C801" s="109"/>
      <c r="I801" s="109"/>
    </row>
    <row r="802" spans="2:9" s="110" customFormat="1" x14ac:dyDescent="0.25">
      <c r="B802" s="108"/>
      <c r="C802" s="109"/>
      <c r="I802" s="109"/>
    </row>
    <row r="803" spans="2:9" s="110" customFormat="1" x14ac:dyDescent="0.25">
      <c r="B803" s="108"/>
      <c r="C803" s="109"/>
      <c r="I803" s="109"/>
    </row>
    <row r="804" spans="2:9" s="110" customFormat="1" x14ac:dyDescent="0.25">
      <c r="B804" s="108"/>
      <c r="C804" s="109"/>
      <c r="I804" s="109"/>
    </row>
    <row r="805" spans="2:9" s="110" customFormat="1" x14ac:dyDescent="0.25">
      <c r="B805" s="108"/>
      <c r="C805" s="109"/>
      <c r="I805" s="109"/>
    </row>
    <row r="806" spans="2:9" s="110" customFormat="1" x14ac:dyDescent="0.25">
      <c r="B806" s="108"/>
      <c r="C806" s="109"/>
      <c r="I806" s="109"/>
    </row>
    <row r="807" spans="2:9" s="110" customFormat="1" x14ac:dyDescent="0.25">
      <c r="B807" s="108"/>
      <c r="C807" s="109"/>
      <c r="I807" s="109"/>
    </row>
    <row r="808" spans="2:9" s="110" customFormat="1" x14ac:dyDescent="0.25">
      <c r="B808" s="108"/>
      <c r="C808" s="109"/>
      <c r="I808" s="109"/>
    </row>
    <row r="809" spans="2:9" s="110" customFormat="1" x14ac:dyDescent="0.25">
      <c r="B809" s="108"/>
      <c r="C809" s="109"/>
      <c r="I809" s="109"/>
    </row>
    <row r="810" spans="2:9" s="110" customFormat="1" x14ac:dyDescent="0.25">
      <c r="B810" s="108"/>
      <c r="C810" s="109"/>
      <c r="I810" s="109"/>
    </row>
    <row r="811" spans="2:9" s="110" customFormat="1" x14ac:dyDescent="0.25">
      <c r="B811" s="108"/>
      <c r="C811" s="109"/>
      <c r="I811" s="109"/>
    </row>
    <row r="812" spans="2:9" s="110" customFormat="1" x14ac:dyDescent="0.25">
      <c r="B812" s="108"/>
      <c r="C812" s="109"/>
      <c r="I812" s="109"/>
    </row>
    <row r="813" spans="2:9" s="110" customFormat="1" x14ac:dyDescent="0.25">
      <c r="B813" s="108"/>
      <c r="C813" s="109"/>
      <c r="I813" s="109"/>
    </row>
    <row r="814" spans="2:9" s="110" customFormat="1" x14ac:dyDescent="0.25">
      <c r="B814" s="108"/>
      <c r="C814" s="109"/>
      <c r="I814" s="109"/>
    </row>
    <row r="815" spans="2:9" s="110" customFormat="1" x14ac:dyDescent="0.25">
      <c r="B815" s="108"/>
      <c r="C815" s="109"/>
      <c r="I815" s="109"/>
    </row>
    <row r="816" spans="2:9" s="110" customFormat="1" x14ac:dyDescent="0.25">
      <c r="B816" s="108"/>
      <c r="C816" s="109"/>
      <c r="I816" s="109"/>
    </row>
    <row r="817" spans="2:9" s="110" customFormat="1" x14ac:dyDescent="0.25">
      <c r="B817" s="108"/>
      <c r="C817" s="109"/>
      <c r="I817" s="109"/>
    </row>
    <row r="818" spans="2:9" s="110" customFormat="1" x14ac:dyDescent="0.25">
      <c r="B818" s="108"/>
      <c r="C818" s="109"/>
      <c r="I818" s="109"/>
    </row>
    <row r="819" spans="2:9" s="110" customFormat="1" x14ac:dyDescent="0.25">
      <c r="B819" s="108"/>
      <c r="C819" s="109"/>
      <c r="I819" s="109"/>
    </row>
    <row r="820" spans="2:9" s="110" customFormat="1" x14ac:dyDescent="0.25">
      <c r="B820" s="108"/>
      <c r="C820" s="109"/>
      <c r="I820" s="109"/>
    </row>
    <row r="821" spans="2:9" s="110" customFormat="1" x14ac:dyDescent="0.25">
      <c r="B821" s="108"/>
      <c r="C821" s="109"/>
      <c r="I821" s="109"/>
    </row>
    <row r="822" spans="2:9" s="110" customFormat="1" x14ac:dyDescent="0.25">
      <c r="B822" s="108"/>
      <c r="C822" s="109"/>
      <c r="I822" s="109"/>
    </row>
    <row r="823" spans="2:9" s="110" customFormat="1" x14ac:dyDescent="0.25">
      <c r="B823" s="108"/>
      <c r="C823" s="109"/>
      <c r="I823" s="109"/>
    </row>
    <row r="824" spans="2:9" s="110" customFormat="1" x14ac:dyDescent="0.25">
      <c r="B824" s="108"/>
      <c r="C824" s="109"/>
      <c r="I824" s="109"/>
    </row>
    <row r="825" spans="2:9" s="110" customFormat="1" x14ac:dyDescent="0.25">
      <c r="B825" s="108"/>
      <c r="C825" s="109"/>
      <c r="I825" s="109"/>
    </row>
    <row r="826" spans="2:9" s="110" customFormat="1" x14ac:dyDescent="0.25">
      <c r="B826" s="108"/>
      <c r="C826" s="109"/>
      <c r="I826" s="109"/>
    </row>
    <row r="827" spans="2:9" s="110" customFormat="1" x14ac:dyDescent="0.25">
      <c r="B827" s="108"/>
      <c r="C827" s="109"/>
      <c r="I827" s="109"/>
    </row>
    <row r="828" spans="2:9" s="110" customFormat="1" x14ac:dyDescent="0.25">
      <c r="B828" s="108"/>
      <c r="C828" s="109"/>
      <c r="I828" s="109"/>
    </row>
    <row r="829" spans="2:9" s="110" customFormat="1" x14ac:dyDescent="0.25">
      <c r="B829" s="108"/>
      <c r="C829" s="109"/>
      <c r="I829" s="109"/>
    </row>
    <row r="830" spans="2:9" s="110" customFormat="1" x14ac:dyDescent="0.25">
      <c r="B830" s="108"/>
      <c r="C830" s="109"/>
      <c r="I830" s="109"/>
    </row>
    <row r="831" spans="2:9" s="110" customFormat="1" x14ac:dyDescent="0.25">
      <c r="B831" s="108"/>
      <c r="C831" s="109"/>
      <c r="I831" s="109"/>
    </row>
    <row r="832" spans="2:9" s="110" customFormat="1" x14ac:dyDescent="0.25">
      <c r="B832" s="108"/>
      <c r="C832" s="109"/>
      <c r="I832" s="109"/>
    </row>
    <row r="833" spans="2:9" s="110" customFormat="1" x14ac:dyDescent="0.25">
      <c r="B833" s="108"/>
      <c r="C833" s="109"/>
      <c r="I833" s="109"/>
    </row>
    <row r="834" spans="2:9" s="110" customFormat="1" x14ac:dyDescent="0.25">
      <c r="B834" s="108"/>
      <c r="C834" s="109"/>
      <c r="I834" s="109"/>
    </row>
    <row r="835" spans="2:9" s="110" customFormat="1" x14ac:dyDescent="0.25">
      <c r="B835" s="108"/>
      <c r="C835" s="109"/>
      <c r="I835" s="109"/>
    </row>
    <row r="836" spans="2:9" s="110" customFormat="1" x14ac:dyDescent="0.25">
      <c r="B836" s="108"/>
      <c r="C836" s="109"/>
      <c r="I836" s="109"/>
    </row>
    <row r="837" spans="2:9" s="110" customFormat="1" x14ac:dyDescent="0.25">
      <c r="B837" s="108"/>
      <c r="C837" s="109"/>
      <c r="I837" s="109"/>
    </row>
    <row r="838" spans="2:9" s="110" customFormat="1" x14ac:dyDescent="0.25">
      <c r="B838" s="108"/>
      <c r="C838" s="109"/>
      <c r="I838" s="109"/>
    </row>
    <row r="839" spans="2:9" s="110" customFormat="1" x14ac:dyDescent="0.25">
      <c r="B839" s="108"/>
      <c r="C839" s="109"/>
      <c r="I839" s="109"/>
    </row>
    <row r="840" spans="2:9" s="110" customFormat="1" x14ac:dyDescent="0.25">
      <c r="B840" s="108"/>
      <c r="C840" s="109"/>
      <c r="I840" s="109"/>
    </row>
    <row r="841" spans="2:9" s="110" customFormat="1" x14ac:dyDescent="0.25">
      <c r="B841" s="108"/>
      <c r="C841" s="109"/>
      <c r="I841" s="109"/>
    </row>
    <row r="842" spans="2:9" s="110" customFormat="1" x14ac:dyDescent="0.25">
      <c r="B842" s="108"/>
      <c r="C842" s="109"/>
      <c r="I842" s="109"/>
    </row>
    <row r="843" spans="2:9" s="110" customFormat="1" x14ac:dyDescent="0.25">
      <c r="B843" s="108"/>
      <c r="C843" s="109"/>
      <c r="I843" s="109"/>
    </row>
    <row r="844" spans="2:9" s="110" customFormat="1" x14ac:dyDescent="0.25">
      <c r="B844" s="108"/>
      <c r="C844" s="109"/>
      <c r="I844" s="109"/>
    </row>
    <row r="845" spans="2:9" s="110" customFormat="1" x14ac:dyDescent="0.25">
      <c r="B845" s="108"/>
      <c r="C845" s="109"/>
      <c r="I845" s="109"/>
    </row>
    <row r="846" spans="2:9" s="110" customFormat="1" x14ac:dyDescent="0.25">
      <c r="B846" s="108"/>
      <c r="C846" s="109"/>
      <c r="I846" s="109"/>
    </row>
    <row r="847" spans="2:9" s="110" customFormat="1" x14ac:dyDescent="0.25">
      <c r="B847" s="108"/>
      <c r="C847" s="109"/>
      <c r="I847" s="109"/>
    </row>
    <row r="848" spans="2:9" s="110" customFormat="1" x14ac:dyDescent="0.25">
      <c r="B848" s="108"/>
      <c r="C848" s="109"/>
      <c r="I848" s="109"/>
    </row>
    <row r="849" spans="2:9" s="110" customFormat="1" x14ac:dyDescent="0.25">
      <c r="B849" s="108"/>
      <c r="C849" s="109"/>
      <c r="I849" s="109"/>
    </row>
    <row r="850" spans="2:9" s="110" customFormat="1" x14ac:dyDescent="0.25">
      <c r="B850" s="108"/>
      <c r="C850" s="109"/>
      <c r="I850" s="109"/>
    </row>
    <row r="851" spans="2:9" s="110" customFormat="1" x14ac:dyDescent="0.25">
      <c r="B851" s="108"/>
      <c r="C851" s="109"/>
      <c r="I851" s="109"/>
    </row>
    <row r="852" spans="2:9" s="110" customFormat="1" x14ac:dyDescent="0.25">
      <c r="B852" s="108"/>
      <c r="C852" s="109"/>
      <c r="I852" s="109"/>
    </row>
    <row r="853" spans="2:9" s="110" customFormat="1" x14ac:dyDescent="0.25">
      <c r="B853" s="108"/>
      <c r="C853" s="109"/>
      <c r="I853" s="109"/>
    </row>
    <row r="854" spans="2:9" s="110" customFormat="1" x14ac:dyDescent="0.25">
      <c r="B854" s="108"/>
      <c r="C854" s="109"/>
      <c r="I854" s="109"/>
    </row>
    <row r="855" spans="2:9" s="110" customFormat="1" x14ac:dyDescent="0.25">
      <c r="B855" s="108"/>
      <c r="C855" s="109"/>
      <c r="I855" s="109"/>
    </row>
    <row r="856" spans="2:9" s="110" customFormat="1" x14ac:dyDescent="0.25">
      <c r="B856" s="108"/>
      <c r="C856" s="109"/>
      <c r="I856" s="109"/>
    </row>
    <row r="857" spans="2:9" s="110" customFormat="1" x14ac:dyDescent="0.25">
      <c r="B857" s="108"/>
      <c r="C857" s="109"/>
      <c r="I857" s="109"/>
    </row>
    <row r="858" spans="2:9" s="110" customFormat="1" x14ac:dyDescent="0.25">
      <c r="B858" s="108"/>
      <c r="C858" s="109"/>
      <c r="I858" s="109"/>
    </row>
    <row r="859" spans="2:9" s="110" customFormat="1" x14ac:dyDescent="0.25">
      <c r="B859" s="108"/>
      <c r="C859" s="109"/>
      <c r="I859" s="109"/>
    </row>
    <row r="860" spans="2:9" s="110" customFormat="1" x14ac:dyDescent="0.25">
      <c r="B860" s="108"/>
      <c r="C860" s="109"/>
      <c r="I860" s="109"/>
    </row>
    <row r="861" spans="2:9" s="110" customFormat="1" x14ac:dyDescent="0.25">
      <c r="B861" s="108"/>
      <c r="C861" s="109"/>
      <c r="I861" s="109"/>
    </row>
    <row r="862" spans="2:9" s="110" customFormat="1" x14ac:dyDescent="0.25">
      <c r="B862" s="108"/>
      <c r="C862" s="109"/>
      <c r="I862" s="109"/>
    </row>
    <row r="863" spans="2:9" s="110" customFormat="1" x14ac:dyDescent="0.25">
      <c r="B863" s="108"/>
      <c r="C863" s="109"/>
      <c r="I863" s="109"/>
    </row>
    <row r="864" spans="2:9" s="110" customFormat="1" x14ac:dyDescent="0.25">
      <c r="B864" s="108"/>
      <c r="C864" s="109"/>
      <c r="I864" s="109"/>
    </row>
    <row r="865" spans="2:9" s="110" customFormat="1" x14ac:dyDescent="0.25">
      <c r="B865" s="108"/>
      <c r="C865" s="109"/>
      <c r="I865" s="109"/>
    </row>
    <row r="866" spans="2:9" s="110" customFormat="1" x14ac:dyDescent="0.25">
      <c r="B866" s="108"/>
      <c r="C866" s="109"/>
      <c r="I866" s="109"/>
    </row>
    <row r="867" spans="2:9" s="110" customFormat="1" x14ac:dyDescent="0.25">
      <c r="B867" s="108"/>
      <c r="C867" s="109"/>
      <c r="I867" s="109"/>
    </row>
    <row r="868" spans="2:9" s="110" customFormat="1" x14ac:dyDescent="0.25">
      <c r="B868" s="108"/>
      <c r="C868" s="109"/>
      <c r="I868" s="109"/>
    </row>
    <row r="869" spans="2:9" s="110" customFormat="1" x14ac:dyDescent="0.25">
      <c r="B869" s="108"/>
      <c r="C869" s="109"/>
      <c r="I869" s="109"/>
    </row>
    <row r="870" spans="2:9" s="110" customFormat="1" x14ac:dyDescent="0.25">
      <c r="B870" s="108"/>
      <c r="C870" s="109"/>
      <c r="I870" s="109"/>
    </row>
    <row r="871" spans="2:9" s="110" customFormat="1" x14ac:dyDescent="0.25">
      <c r="B871" s="108"/>
      <c r="C871" s="109"/>
      <c r="I871" s="109"/>
    </row>
    <row r="872" spans="2:9" s="110" customFormat="1" x14ac:dyDescent="0.25">
      <c r="B872" s="108"/>
      <c r="C872" s="109"/>
      <c r="I872" s="109"/>
    </row>
    <row r="873" spans="2:9" s="110" customFormat="1" x14ac:dyDescent="0.25">
      <c r="B873" s="108"/>
      <c r="C873" s="109"/>
      <c r="I873" s="109"/>
    </row>
    <row r="874" spans="2:9" s="110" customFormat="1" x14ac:dyDescent="0.25">
      <c r="B874" s="108"/>
      <c r="C874" s="109"/>
      <c r="I874" s="109"/>
    </row>
    <row r="875" spans="2:9" s="110" customFormat="1" x14ac:dyDescent="0.25">
      <c r="B875" s="108"/>
      <c r="C875" s="109"/>
      <c r="I875" s="109"/>
    </row>
    <row r="876" spans="2:9" s="110" customFormat="1" x14ac:dyDescent="0.25">
      <c r="B876" s="108"/>
      <c r="C876" s="109"/>
      <c r="I876" s="109"/>
    </row>
    <row r="877" spans="2:9" s="110" customFormat="1" x14ac:dyDescent="0.25">
      <c r="B877" s="108"/>
      <c r="C877" s="109"/>
      <c r="I877" s="109"/>
    </row>
    <row r="878" spans="2:9" s="110" customFormat="1" x14ac:dyDescent="0.25">
      <c r="B878" s="108"/>
      <c r="C878" s="109"/>
      <c r="I878" s="109"/>
    </row>
    <row r="879" spans="2:9" s="110" customFormat="1" x14ac:dyDescent="0.25">
      <c r="B879" s="108"/>
      <c r="C879" s="109"/>
      <c r="I879" s="109"/>
    </row>
    <row r="880" spans="2:9" s="110" customFormat="1" x14ac:dyDescent="0.25">
      <c r="B880" s="108"/>
      <c r="C880" s="109"/>
      <c r="I880" s="109"/>
    </row>
    <row r="881" spans="2:9" s="110" customFormat="1" x14ac:dyDescent="0.25">
      <c r="B881" s="108"/>
      <c r="C881" s="109"/>
      <c r="I881" s="109"/>
    </row>
    <row r="882" spans="2:9" s="110" customFormat="1" x14ac:dyDescent="0.25">
      <c r="B882" s="108"/>
      <c r="C882" s="109"/>
      <c r="I882" s="109"/>
    </row>
    <row r="883" spans="2:9" s="110" customFormat="1" x14ac:dyDescent="0.25">
      <c r="B883" s="108"/>
      <c r="C883" s="109"/>
      <c r="I883" s="109"/>
    </row>
    <row r="884" spans="2:9" s="110" customFormat="1" x14ac:dyDescent="0.25">
      <c r="B884" s="108"/>
      <c r="C884" s="109"/>
      <c r="I884" s="109"/>
    </row>
    <row r="885" spans="2:9" s="110" customFormat="1" x14ac:dyDescent="0.25">
      <c r="B885" s="108"/>
      <c r="C885" s="109"/>
      <c r="I885" s="109"/>
    </row>
    <row r="886" spans="2:9" s="110" customFormat="1" x14ac:dyDescent="0.25">
      <c r="B886" s="108"/>
      <c r="C886" s="109"/>
      <c r="I886" s="109"/>
    </row>
    <row r="887" spans="2:9" s="110" customFormat="1" x14ac:dyDescent="0.25">
      <c r="B887" s="108"/>
      <c r="C887" s="109"/>
      <c r="I887" s="109"/>
    </row>
    <row r="888" spans="2:9" s="110" customFormat="1" x14ac:dyDescent="0.25">
      <c r="B888" s="108"/>
      <c r="C888" s="109"/>
      <c r="I888" s="109"/>
    </row>
    <row r="889" spans="2:9" s="110" customFormat="1" x14ac:dyDescent="0.25">
      <c r="B889" s="108"/>
      <c r="C889" s="109"/>
      <c r="I889" s="109"/>
    </row>
    <row r="890" spans="2:9" s="110" customFormat="1" x14ac:dyDescent="0.25">
      <c r="B890" s="108"/>
      <c r="C890" s="109"/>
      <c r="I890" s="109"/>
    </row>
    <row r="891" spans="2:9" s="110" customFormat="1" x14ac:dyDescent="0.25">
      <c r="B891" s="108"/>
      <c r="C891" s="109"/>
      <c r="I891" s="109"/>
    </row>
    <row r="892" spans="2:9" s="110" customFormat="1" x14ac:dyDescent="0.25">
      <c r="B892" s="108"/>
      <c r="C892" s="109"/>
      <c r="I892" s="109"/>
    </row>
    <row r="893" spans="2:9" s="110" customFormat="1" x14ac:dyDescent="0.25">
      <c r="B893" s="108"/>
      <c r="C893" s="109"/>
      <c r="I893" s="109"/>
    </row>
    <row r="894" spans="2:9" s="110" customFormat="1" x14ac:dyDescent="0.25">
      <c r="B894" s="108"/>
      <c r="C894" s="109"/>
      <c r="I894" s="109"/>
    </row>
    <row r="895" spans="2:9" s="110" customFormat="1" x14ac:dyDescent="0.25">
      <c r="B895" s="108"/>
      <c r="C895" s="109"/>
      <c r="I895" s="109"/>
    </row>
    <row r="896" spans="2:9" s="110" customFormat="1" x14ac:dyDescent="0.25">
      <c r="B896" s="108"/>
      <c r="C896" s="109"/>
      <c r="I896" s="109"/>
    </row>
    <row r="897" spans="2:9" s="110" customFormat="1" x14ac:dyDescent="0.25">
      <c r="B897" s="108"/>
      <c r="C897" s="109"/>
      <c r="I897" s="109"/>
    </row>
    <row r="898" spans="2:9" s="110" customFormat="1" x14ac:dyDescent="0.25">
      <c r="B898" s="108"/>
      <c r="C898" s="109"/>
      <c r="I898" s="109"/>
    </row>
    <row r="899" spans="2:9" s="110" customFormat="1" x14ac:dyDescent="0.25">
      <c r="B899" s="108"/>
      <c r="C899" s="109"/>
      <c r="I899" s="109"/>
    </row>
    <row r="900" spans="2:9" s="110" customFormat="1" x14ac:dyDescent="0.25">
      <c r="B900" s="108"/>
      <c r="C900" s="109"/>
      <c r="I900" s="109"/>
    </row>
    <row r="901" spans="2:9" s="110" customFormat="1" x14ac:dyDescent="0.25">
      <c r="B901" s="108"/>
      <c r="C901" s="109"/>
      <c r="I901" s="109"/>
    </row>
    <row r="902" spans="2:9" s="110" customFormat="1" x14ac:dyDescent="0.25">
      <c r="B902" s="108"/>
      <c r="C902" s="109"/>
      <c r="I902" s="109"/>
    </row>
    <row r="903" spans="2:9" s="110" customFormat="1" x14ac:dyDescent="0.25">
      <c r="B903" s="108"/>
      <c r="C903" s="109"/>
      <c r="I903" s="109"/>
    </row>
    <row r="904" spans="2:9" s="110" customFormat="1" x14ac:dyDescent="0.25">
      <c r="B904" s="108"/>
      <c r="C904" s="109"/>
      <c r="I904" s="109"/>
    </row>
    <row r="905" spans="2:9" s="110" customFormat="1" x14ac:dyDescent="0.25">
      <c r="B905" s="108"/>
      <c r="C905" s="109"/>
      <c r="I905" s="109"/>
    </row>
    <row r="906" spans="2:9" s="110" customFormat="1" x14ac:dyDescent="0.25">
      <c r="B906" s="108"/>
      <c r="C906" s="109"/>
      <c r="I906" s="109"/>
    </row>
    <row r="907" spans="2:9" s="110" customFormat="1" x14ac:dyDescent="0.25">
      <c r="B907" s="108"/>
      <c r="C907" s="109"/>
      <c r="I907" s="109"/>
    </row>
    <row r="908" spans="2:9" s="110" customFormat="1" x14ac:dyDescent="0.25">
      <c r="B908" s="108"/>
      <c r="C908" s="109"/>
      <c r="I908" s="109"/>
    </row>
    <row r="909" spans="2:9" s="110" customFormat="1" x14ac:dyDescent="0.25">
      <c r="B909" s="108"/>
      <c r="C909" s="109"/>
      <c r="I909" s="109"/>
    </row>
    <row r="910" spans="2:9" s="110" customFormat="1" x14ac:dyDescent="0.25">
      <c r="B910" s="108"/>
      <c r="C910" s="109"/>
      <c r="I910" s="109"/>
    </row>
    <row r="911" spans="2:9" s="110" customFormat="1" x14ac:dyDescent="0.25">
      <c r="B911" s="108"/>
      <c r="C911" s="109"/>
      <c r="I911" s="109"/>
    </row>
    <row r="912" spans="2:9" s="110" customFormat="1" x14ac:dyDescent="0.25">
      <c r="B912" s="108"/>
      <c r="C912" s="109"/>
      <c r="I912" s="109"/>
    </row>
    <row r="913" spans="2:9" s="110" customFormat="1" x14ac:dyDescent="0.25">
      <c r="B913" s="108"/>
      <c r="C913" s="109"/>
      <c r="I913" s="109"/>
    </row>
    <row r="914" spans="2:9" s="110" customFormat="1" x14ac:dyDescent="0.25">
      <c r="B914" s="108"/>
      <c r="C914" s="109"/>
      <c r="I914" s="109"/>
    </row>
    <row r="915" spans="2:9" s="110" customFormat="1" x14ac:dyDescent="0.25">
      <c r="B915" s="108"/>
      <c r="C915" s="109"/>
      <c r="I915" s="109"/>
    </row>
    <row r="916" spans="2:9" s="110" customFormat="1" x14ac:dyDescent="0.25">
      <c r="B916" s="108"/>
      <c r="C916" s="109"/>
      <c r="I916" s="109"/>
    </row>
    <row r="917" spans="2:9" s="110" customFormat="1" x14ac:dyDescent="0.25">
      <c r="B917" s="108"/>
      <c r="C917" s="109"/>
      <c r="I917" s="109"/>
    </row>
    <row r="918" spans="2:9" s="110" customFormat="1" x14ac:dyDescent="0.25">
      <c r="B918" s="108"/>
      <c r="C918" s="109"/>
      <c r="I918" s="109"/>
    </row>
    <row r="919" spans="2:9" s="110" customFormat="1" x14ac:dyDescent="0.25">
      <c r="B919" s="108"/>
      <c r="C919" s="109"/>
      <c r="I919" s="109"/>
    </row>
    <row r="920" spans="2:9" s="110" customFormat="1" x14ac:dyDescent="0.25">
      <c r="B920" s="108"/>
      <c r="C920" s="109"/>
      <c r="I920" s="109"/>
    </row>
    <row r="921" spans="2:9" s="110" customFormat="1" x14ac:dyDescent="0.25">
      <c r="B921" s="108"/>
      <c r="C921" s="109"/>
      <c r="I921" s="109"/>
    </row>
    <row r="922" spans="2:9" s="110" customFormat="1" x14ac:dyDescent="0.25">
      <c r="B922" s="108"/>
      <c r="C922" s="109"/>
      <c r="I922" s="109"/>
    </row>
    <row r="923" spans="2:9" s="110" customFormat="1" x14ac:dyDescent="0.25">
      <c r="B923" s="108"/>
      <c r="C923" s="109"/>
      <c r="I923" s="109"/>
    </row>
    <row r="924" spans="2:9" s="110" customFormat="1" x14ac:dyDescent="0.25">
      <c r="B924" s="108"/>
      <c r="C924" s="109"/>
      <c r="I924" s="109"/>
    </row>
    <row r="925" spans="2:9" s="110" customFormat="1" x14ac:dyDescent="0.25">
      <c r="B925" s="108"/>
      <c r="C925" s="109"/>
      <c r="I925" s="109"/>
    </row>
    <row r="926" spans="2:9" s="110" customFormat="1" x14ac:dyDescent="0.25">
      <c r="B926" s="108"/>
      <c r="C926" s="109"/>
      <c r="I926" s="109"/>
    </row>
    <row r="927" spans="2:9" s="110" customFormat="1" x14ac:dyDescent="0.25">
      <c r="B927" s="108"/>
      <c r="C927" s="109"/>
      <c r="I927" s="109"/>
    </row>
    <row r="928" spans="2:9" s="110" customFormat="1" x14ac:dyDescent="0.25">
      <c r="B928" s="108"/>
      <c r="C928" s="109"/>
      <c r="I928" s="109"/>
    </row>
    <row r="929" spans="2:9" s="110" customFormat="1" x14ac:dyDescent="0.25">
      <c r="B929" s="108"/>
      <c r="C929" s="109"/>
      <c r="I929" s="109"/>
    </row>
    <row r="930" spans="2:9" s="110" customFormat="1" x14ac:dyDescent="0.25">
      <c r="B930" s="108"/>
      <c r="C930" s="109"/>
      <c r="I930" s="109"/>
    </row>
    <row r="931" spans="2:9" s="110" customFormat="1" x14ac:dyDescent="0.25">
      <c r="B931" s="108"/>
      <c r="C931" s="109"/>
      <c r="I931" s="109"/>
    </row>
    <row r="932" spans="2:9" s="110" customFormat="1" x14ac:dyDescent="0.25">
      <c r="B932" s="108"/>
      <c r="C932" s="109"/>
      <c r="I932" s="109"/>
    </row>
    <row r="933" spans="2:9" s="110" customFormat="1" x14ac:dyDescent="0.25">
      <c r="B933" s="108"/>
      <c r="C933" s="109"/>
      <c r="I933" s="109"/>
    </row>
    <row r="934" spans="2:9" s="110" customFormat="1" x14ac:dyDescent="0.25">
      <c r="B934" s="108"/>
      <c r="C934" s="109"/>
      <c r="I934" s="109"/>
    </row>
    <row r="935" spans="2:9" s="110" customFormat="1" x14ac:dyDescent="0.25">
      <c r="B935" s="108"/>
      <c r="C935" s="109"/>
      <c r="I935" s="109"/>
    </row>
    <row r="936" spans="2:9" s="110" customFormat="1" x14ac:dyDescent="0.25">
      <c r="B936" s="108"/>
      <c r="C936" s="109"/>
      <c r="I936" s="109"/>
    </row>
    <row r="937" spans="2:9" s="110" customFormat="1" x14ac:dyDescent="0.25">
      <c r="B937" s="108"/>
      <c r="C937" s="109"/>
      <c r="I937" s="109"/>
    </row>
    <row r="938" spans="2:9" s="110" customFormat="1" x14ac:dyDescent="0.25">
      <c r="B938" s="108"/>
      <c r="C938" s="109"/>
      <c r="I938" s="109"/>
    </row>
    <row r="939" spans="2:9" s="110" customFormat="1" x14ac:dyDescent="0.25">
      <c r="B939" s="108"/>
      <c r="C939" s="109"/>
      <c r="I939" s="109"/>
    </row>
    <row r="940" spans="2:9" s="110" customFormat="1" x14ac:dyDescent="0.25">
      <c r="B940" s="108"/>
      <c r="C940" s="109"/>
      <c r="I940" s="109"/>
    </row>
    <row r="941" spans="2:9" s="110" customFormat="1" x14ac:dyDescent="0.25">
      <c r="B941" s="108"/>
      <c r="C941" s="109"/>
      <c r="I941" s="109"/>
    </row>
    <row r="942" spans="2:9" s="110" customFormat="1" x14ac:dyDescent="0.25">
      <c r="B942" s="108"/>
      <c r="C942" s="109"/>
      <c r="I942" s="109"/>
    </row>
    <row r="943" spans="2:9" s="110" customFormat="1" x14ac:dyDescent="0.25">
      <c r="B943" s="108"/>
      <c r="C943" s="109"/>
      <c r="I943" s="109"/>
    </row>
    <row r="944" spans="2:9" s="110" customFormat="1" x14ac:dyDescent="0.25">
      <c r="B944" s="108"/>
      <c r="C944" s="109"/>
      <c r="I944" s="109"/>
    </row>
    <row r="945" spans="2:9" s="110" customFormat="1" x14ac:dyDescent="0.25">
      <c r="B945" s="108"/>
      <c r="C945" s="109"/>
      <c r="I945" s="109"/>
    </row>
    <row r="946" spans="2:9" s="110" customFormat="1" x14ac:dyDescent="0.25">
      <c r="B946" s="108"/>
      <c r="C946" s="109"/>
      <c r="I946" s="109"/>
    </row>
    <row r="947" spans="2:9" s="110" customFormat="1" x14ac:dyDescent="0.25">
      <c r="B947" s="108"/>
      <c r="C947" s="109"/>
      <c r="I947" s="109"/>
    </row>
    <row r="948" spans="2:9" s="110" customFormat="1" x14ac:dyDescent="0.25">
      <c r="B948" s="108"/>
      <c r="C948" s="109"/>
      <c r="I948" s="109"/>
    </row>
    <row r="949" spans="2:9" s="110" customFormat="1" x14ac:dyDescent="0.25">
      <c r="B949" s="108"/>
      <c r="C949" s="109"/>
      <c r="I949" s="109"/>
    </row>
    <row r="950" spans="2:9" s="110" customFormat="1" x14ac:dyDescent="0.25">
      <c r="B950" s="108"/>
      <c r="C950" s="109"/>
      <c r="I950" s="109"/>
    </row>
    <row r="951" spans="2:9" s="110" customFormat="1" x14ac:dyDescent="0.25">
      <c r="B951" s="108"/>
      <c r="C951" s="109"/>
      <c r="I951" s="109"/>
    </row>
    <row r="952" spans="2:9" s="110" customFormat="1" x14ac:dyDescent="0.25">
      <c r="B952" s="108"/>
      <c r="C952" s="109"/>
      <c r="I952" s="109"/>
    </row>
    <row r="953" spans="2:9" s="110" customFormat="1" x14ac:dyDescent="0.25">
      <c r="B953" s="108"/>
      <c r="C953" s="109"/>
      <c r="I953" s="109"/>
    </row>
    <row r="954" spans="2:9" s="110" customFormat="1" x14ac:dyDescent="0.25">
      <c r="B954" s="108"/>
      <c r="C954" s="109"/>
      <c r="I954" s="109"/>
    </row>
    <row r="955" spans="2:9" s="110" customFormat="1" x14ac:dyDescent="0.25">
      <c r="B955" s="108"/>
      <c r="C955" s="109"/>
      <c r="I955" s="109"/>
    </row>
    <row r="956" spans="2:9" s="110" customFormat="1" x14ac:dyDescent="0.25">
      <c r="B956" s="108"/>
      <c r="C956" s="109"/>
      <c r="I956" s="109"/>
    </row>
    <row r="957" spans="2:9" s="110" customFormat="1" x14ac:dyDescent="0.25">
      <c r="B957" s="108"/>
      <c r="C957" s="109"/>
      <c r="I957" s="109"/>
    </row>
    <row r="958" spans="2:9" s="110" customFormat="1" x14ac:dyDescent="0.25">
      <c r="B958" s="108"/>
      <c r="C958" s="109"/>
      <c r="I958" s="109"/>
    </row>
    <row r="959" spans="2:9" s="110" customFormat="1" x14ac:dyDescent="0.25">
      <c r="B959" s="108"/>
      <c r="C959" s="109"/>
      <c r="I959" s="109"/>
    </row>
    <row r="960" spans="2:9" s="110" customFormat="1" x14ac:dyDescent="0.25">
      <c r="B960" s="108"/>
      <c r="C960" s="109"/>
      <c r="I960" s="109"/>
    </row>
    <row r="961" spans="2:9" s="110" customFormat="1" x14ac:dyDescent="0.25">
      <c r="B961" s="108"/>
      <c r="C961" s="109"/>
      <c r="I961" s="109"/>
    </row>
    <row r="962" spans="2:9" s="110" customFormat="1" x14ac:dyDescent="0.25">
      <c r="B962" s="108"/>
      <c r="C962" s="109"/>
      <c r="I962" s="109"/>
    </row>
    <row r="963" spans="2:9" s="110" customFormat="1" x14ac:dyDescent="0.25">
      <c r="B963" s="108"/>
      <c r="C963" s="109"/>
      <c r="I963" s="109"/>
    </row>
    <row r="964" spans="2:9" s="110" customFormat="1" x14ac:dyDescent="0.25">
      <c r="B964" s="108"/>
      <c r="C964" s="109"/>
      <c r="I964" s="109"/>
    </row>
    <row r="965" spans="2:9" s="110" customFormat="1" x14ac:dyDescent="0.25">
      <c r="B965" s="108"/>
      <c r="C965" s="109"/>
      <c r="I965" s="109"/>
    </row>
    <row r="966" spans="2:9" s="110" customFormat="1" x14ac:dyDescent="0.25">
      <c r="B966" s="108"/>
      <c r="C966" s="109"/>
      <c r="I966" s="109"/>
    </row>
    <row r="967" spans="2:9" s="110" customFormat="1" x14ac:dyDescent="0.25">
      <c r="B967" s="108"/>
      <c r="C967" s="109"/>
      <c r="I967" s="109"/>
    </row>
    <row r="968" spans="2:9" s="110" customFormat="1" x14ac:dyDescent="0.25">
      <c r="B968" s="108"/>
      <c r="C968" s="109"/>
      <c r="I968" s="109"/>
    </row>
    <row r="969" spans="2:9" s="110" customFormat="1" x14ac:dyDescent="0.25">
      <c r="B969" s="108"/>
      <c r="C969" s="109"/>
      <c r="I969" s="109"/>
    </row>
    <row r="970" spans="2:9" s="110" customFormat="1" x14ac:dyDescent="0.25">
      <c r="B970" s="108"/>
      <c r="C970" s="109"/>
      <c r="I970" s="109"/>
    </row>
    <row r="971" spans="2:9" s="110" customFormat="1" x14ac:dyDescent="0.25">
      <c r="B971" s="108"/>
      <c r="C971" s="109"/>
      <c r="I971" s="109"/>
    </row>
    <row r="972" spans="2:9" s="110" customFormat="1" x14ac:dyDescent="0.25">
      <c r="B972" s="108"/>
      <c r="C972" s="109"/>
      <c r="I972" s="109"/>
    </row>
    <row r="973" spans="2:9" s="110" customFormat="1" x14ac:dyDescent="0.25">
      <c r="B973" s="108"/>
      <c r="C973" s="109"/>
      <c r="I973" s="109"/>
    </row>
    <row r="974" spans="2:9" s="110" customFormat="1" x14ac:dyDescent="0.25">
      <c r="B974" s="108"/>
      <c r="C974" s="109"/>
      <c r="I974" s="109"/>
    </row>
    <row r="975" spans="2:9" s="110" customFormat="1" x14ac:dyDescent="0.25">
      <c r="B975" s="108"/>
      <c r="C975" s="109"/>
      <c r="I975" s="109"/>
    </row>
    <row r="976" spans="2:9" s="110" customFormat="1" x14ac:dyDescent="0.25">
      <c r="B976" s="108"/>
      <c r="C976" s="109"/>
      <c r="I976" s="109"/>
    </row>
    <row r="977" spans="2:9" s="110" customFormat="1" x14ac:dyDescent="0.25">
      <c r="B977" s="108"/>
      <c r="C977" s="109"/>
      <c r="I977" s="109"/>
    </row>
    <row r="978" spans="2:9" s="110" customFormat="1" x14ac:dyDescent="0.25">
      <c r="B978" s="108"/>
      <c r="C978" s="109"/>
      <c r="I978" s="109"/>
    </row>
    <row r="979" spans="2:9" s="110" customFormat="1" x14ac:dyDescent="0.25">
      <c r="B979" s="108"/>
      <c r="C979" s="109"/>
      <c r="I979" s="109"/>
    </row>
    <row r="980" spans="2:9" s="110" customFormat="1" x14ac:dyDescent="0.25">
      <c r="B980" s="108"/>
      <c r="C980" s="109"/>
      <c r="I980" s="109"/>
    </row>
    <row r="981" spans="2:9" s="110" customFormat="1" x14ac:dyDescent="0.25">
      <c r="B981" s="108"/>
      <c r="C981" s="109"/>
      <c r="I981" s="109"/>
    </row>
    <row r="982" spans="2:9" s="110" customFormat="1" x14ac:dyDescent="0.25">
      <c r="B982" s="108"/>
      <c r="C982" s="109"/>
      <c r="I982" s="109"/>
    </row>
    <row r="983" spans="2:9" s="110" customFormat="1" x14ac:dyDescent="0.25">
      <c r="B983" s="108"/>
      <c r="C983" s="109"/>
      <c r="I983" s="109"/>
    </row>
    <row r="984" spans="2:9" s="110" customFormat="1" x14ac:dyDescent="0.25">
      <c r="B984" s="108"/>
      <c r="C984" s="109"/>
      <c r="I984" s="109"/>
    </row>
    <row r="985" spans="2:9" s="110" customFormat="1" x14ac:dyDescent="0.25">
      <c r="B985" s="108"/>
      <c r="C985" s="109"/>
      <c r="I985" s="109"/>
    </row>
    <row r="986" spans="2:9" s="110" customFormat="1" x14ac:dyDescent="0.25">
      <c r="B986" s="108"/>
      <c r="C986" s="109"/>
      <c r="I986" s="109"/>
    </row>
    <row r="987" spans="2:9" s="110" customFormat="1" x14ac:dyDescent="0.25">
      <c r="B987" s="108"/>
      <c r="C987" s="109"/>
      <c r="I987" s="109"/>
    </row>
    <row r="988" spans="2:9" s="110" customFormat="1" x14ac:dyDescent="0.25">
      <c r="B988" s="108"/>
      <c r="C988" s="109"/>
      <c r="I988" s="109"/>
    </row>
    <row r="989" spans="2:9" s="110" customFormat="1" x14ac:dyDescent="0.25">
      <c r="B989" s="108"/>
      <c r="C989" s="109"/>
      <c r="I989" s="109"/>
    </row>
    <row r="990" spans="2:9" s="110" customFormat="1" x14ac:dyDescent="0.25">
      <c r="B990" s="108"/>
      <c r="C990" s="109"/>
      <c r="I990" s="109"/>
    </row>
    <row r="991" spans="2:9" s="110" customFormat="1" x14ac:dyDescent="0.25">
      <c r="B991" s="108"/>
      <c r="C991" s="109"/>
      <c r="I991" s="109"/>
    </row>
    <row r="992" spans="2:9" s="110" customFormat="1" x14ac:dyDescent="0.25">
      <c r="B992" s="108"/>
      <c r="C992" s="109"/>
      <c r="I992" s="109"/>
    </row>
    <row r="993" spans="2:52" s="110" customFormat="1" x14ac:dyDescent="0.25">
      <c r="B993" s="108"/>
      <c r="C993" s="109"/>
      <c r="I993" s="109"/>
    </row>
    <row r="994" spans="2:52" s="110" customFormat="1" x14ac:dyDescent="0.25">
      <c r="B994" s="108"/>
      <c r="C994" s="109"/>
      <c r="I994" s="109"/>
    </row>
    <row r="995" spans="2:52" s="110" customFormat="1" x14ac:dyDescent="0.25">
      <c r="B995" s="108"/>
      <c r="C995" s="109"/>
      <c r="I995" s="109"/>
    </row>
    <row r="996" spans="2:52" s="110" customFormat="1" x14ac:dyDescent="0.25">
      <c r="B996" s="108"/>
      <c r="C996" s="109"/>
      <c r="I996" s="109"/>
    </row>
    <row r="997" spans="2:52" s="110" customFormat="1" x14ac:dyDescent="0.25">
      <c r="B997" s="108"/>
      <c r="C997" s="109"/>
      <c r="I997" s="109"/>
    </row>
    <row r="998" spans="2:52" s="110" customFormat="1" x14ac:dyDescent="0.25">
      <c r="B998" s="108"/>
      <c r="C998" s="109"/>
      <c r="I998" s="109"/>
    </row>
    <row r="999" spans="2:52" s="110" customFormat="1" x14ac:dyDescent="0.25">
      <c r="B999" s="108"/>
      <c r="C999" s="109"/>
      <c r="I999" s="109"/>
    </row>
    <row r="1000" spans="2:52" s="110" customFormat="1" x14ac:dyDescent="0.25">
      <c r="B1000" s="108"/>
      <c r="C1000" s="109"/>
      <c r="I1000" s="109"/>
    </row>
    <row r="1001" spans="2:52" s="110" customFormat="1" x14ac:dyDescent="0.25">
      <c r="B1001" s="108"/>
      <c r="C1001" s="109"/>
      <c r="I1001" s="109"/>
    </row>
    <row r="1002" spans="2:52" s="16" customFormat="1" x14ac:dyDescent="0.25">
      <c r="B1002" s="53"/>
      <c r="C1002" s="15"/>
      <c r="I1002" s="15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</row>
    <row r="1003" spans="2:52" s="16" customFormat="1" x14ac:dyDescent="0.25">
      <c r="B1003" s="53"/>
      <c r="C1003" s="15"/>
      <c r="I1003" s="15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</row>
    <row r="1004" spans="2:52" s="16" customFormat="1" x14ac:dyDescent="0.25">
      <c r="B1004" s="53"/>
      <c r="C1004" s="15"/>
      <c r="I1004" s="15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</row>
    <row r="1005" spans="2:52" s="16" customFormat="1" x14ac:dyDescent="0.25">
      <c r="B1005" s="53"/>
      <c r="C1005" s="15"/>
      <c r="I1005" s="15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</row>
    <row r="1006" spans="2:52" s="16" customFormat="1" x14ac:dyDescent="0.25">
      <c r="B1006" s="53"/>
      <c r="C1006" s="15"/>
      <c r="I1006" s="15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</row>
    <row r="1007" spans="2:52" s="16" customFormat="1" x14ac:dyDescent="0.25">
      <c r="B1007" s="53"/>
      <c r="C1007" s="15"/>
      <c r="I1007" s="15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</row>
    <row r="1008" spans="2:52" s="16" customFormat="1" x14ac:dyDescent="0.25">
      <c r="B1008" s="53"/>
      <c r="C1008" s="15"/>
      <c r="I1008" s="15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</row>
    <row r="1009" spans="2:52" s="16" customFormat="1" x14ac:dyDescent="0.25">
      <c r="B1009" s="53"/>
      <c r="C1009" s="15"/>
      <c r="I1009" s="15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</row>
    <row r="1010" spans="2:52" s="16" customFormat="1" x14ac:dyDescent="0.25">
      <c r="B1010" s="53"/>
      <c r="C1010" s="15"/>
      <c r="I1010" s="15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</row>
    <row r="1011" spans="2:52" s="16" customFormat="1" x14ac:dyDescent="0.25">
      <c r="B1011" s="53"/>
      <c r="C1011" s="15"/>
      <c r="I1011" s="15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</row>
    <row r="1012" spans="2:52" s="16" customFormat="1" x14ac:dyDescent="0.25">
      <c r="B1012" s="53"/>
      <c r="C1012" s="15"/>
      <c r="I1012" s="15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</row>
    <row r="1013" spans="2:52" s="16" customFormat="1" x14ac:dyDescent="0.25">
      <c r="B1013" s="53"/>
      <c r="C1013" s="15"/>
      <c r="I1013" s="15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</row>
    <row r="1014" spans="2:52" s="16" customFormat="1" x14ac:dyDescent="0.25">
      <c r="B1014" s="53"/>
      <c r="C1014" s="15"/>
      <c r="I1014" s="15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</row>
    <row r="1015" spans="2:52" s="16" customFormat="1" x14ac:dyDescent="0.25">
      <c r="B1015" s="53"/>
      <c r="C1015" s="15"/>
      <c r="I1015" s="15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</row>
    <row r="1016" spans="2:52" s="16" customFormat="1" x14ac:dyDescent="0.25">
      <c r="B1016" s="53"/>
      <c r="C1016" s="15"/>
      <c r="I1016" s="15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</row>
    <row r="1017" spans="2:52" s="16" customFormat="1" x14ac:dyDescent="0.25">
      <c r="B1017" s="53"/>
      <c r="C1017" s="15"/>
      <c r="I1017" s="15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</row>
    <row r="1018" spans="2:52" s="16" customFormat="1" x14ac:dyDescent="0.25">
      <c r="B1018" s="53"/>
      <c r="C1018" s="15"/>
      <c r="I1018" s="15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</row>
    <row r="1019" spans="2:52" s="16" customFormat="1" x14ac:dyDescent="0.25">
      <c r="B1019" s="53"/>
      <c r="C1019" s="15"/>
      <c r="I1019" s="15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</row>
    <row r="1020" spans="2:52" s="16" customFormat="1" x14ac:dyDescent="0.25">
      <c r="B1020" s="53"/>
      <c r="C1020" s="15"/>
      <c r="I1020" s="15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</row>
    <row r="1021" spans="2:52" s="16" customFormat="1" x14ac:dyDescent="0.25">
      <c r="B1021" s="53"/>
      <c r="C1021" s="15"/>
      <c r="I1021" s="15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</row>
    <row r="1022" spans="2:52" s="16" customFormat="1" x14ac:dyDescent="0.25">
      <c r="B1022" s="53"/>
      <c r="C1022" s="15"/>
      <c r="I1022" s="15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</row>
    <row r="1023" spans="2:52" s="16" customFormat="1" x14ac:dyDescent="0.25">
      <c r="B1023" s="53"/>
      <c r="C1023" s="15"/>
      <c r="I1023" s="15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</row>
    <row r="1024" spans="2:52" s="16" customFormat="1" x14ac:dyDescent="0.25">
      <c r="B1024" s="53"/>
      <c r="C1024" s="15"/>
      <c r="I1024" s="15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</row>
    <row r="1025" spans="2:52" s="16" customFormat="1" x14ac:dyDescent="0.25">
      <c r="B1025" s="53"/>
      <c r="C1025" s="15"/>
      <c r="I1025" s="15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</row>
    <row r="1026" spans="2:52" s="16" customFormat="1" x14ac:dyDescent="0.25">
      <c r="B1026" s="53"/>
      <c r="C1026" s="15"/>
      <c r="I1026" s="15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</row>
    <row r="1027" spans="2:52" s="16" customFormat="1" x14ac:dyDescent="0.25">
      <c r="B1027" s="53"/>
      <c r="C1027" s="15"/>
      <c r="I1027" s="15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</row>
    <row r="1028" spans="2:52" s="16" customFormat="1" x14ac:dyDescent="0.25">
      <c r="B1028" s="53"/>
      <c r="C1028" s="15"/>
      <c r="I1028" s="15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</row>
    <row r="1029" spans="2:52" s="16" customFormat="1" x14ac:dyDescent="0.25">
      <c r="B1029" s="53"/>
      <c r="C1029" s="15"/>
      <c r="I1029" s="15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</row>
    <row r="1030" spans="2:52" s="16" customFormat="1" x14ac:dyDescent="0.25">
      <c r="B1030" s="53"/>
      <c r="C1030" s="15"/>
      <c r="I1030" s="15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</row>
    <row r="1031" spans="2:52" s="16" customFormat="1" x14ac:dyDescent="0.25">
      <c r="B1031" s="53"/>
      <c r="C1031" s="15"/>
      <c r="I1031" s="15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</row>
    <row r="1032" spans="2:52" s="16" customFormat="1" x14ac:dyDescent="0.25">
      <c r="B1032" s="53"/>
      <c r="C1032" s="15"/>
      <c r="I1032" s="15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</row>
    <row r="1033" spans="2:52" s="16" customFormat="1" x14ac:dyDescent="0.25">
      <c r="B1033" s="53"/>
      <c r="C1033" s="15"/>
      <c r="I1033" s="15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</row>
    <row r="1034" spans="2:52" s="16" customFormat="1" x14ac:dyDescent="0.25">
      <c r="B1034" s="53"/>
      <c r="C1034" s="15"/>
      <c r="I1034" s="15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</row>
    <row r="1035" spans="2:52" s="16" customFormat="1" x14ac:dyDescent="0.25">
      <c r="B1035" s="53"/>
      <c r="C1035" s="15"/>
      <c r="I1035" s="15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</row>
    <row r="1036" spans="2:52" s="16" customFormat="1" x14ac:dyDescent="0.25">
      <c r="B1036" s="53"/>
      <c r="C1036" s="15"/>
      <c r="I1036" s="15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</row>
    <row r="1037" spans="2:52" s="16" customFormat="1" x14ac:dyDescent="0.25">
      <c r="B1037" s="53"/>
      <c r="C1037" s="15"/>
      <c r="I1037" s="15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</row>
    <row r="1038" spans="2:52" s="16" customFormat="1" x14ac:dyDescent="0.25">
      <c r="B1038" s="53"/>
      <c r="C1038" s="15"/>
      <c r="I1038" s="15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</row>
    <row r="1039" spans="2:52" s="16" customFormat="1" x14ac:dyDescent="0.25">
      <c r="B1039" s="53"/>
      <c r="C1039" s="15"/>
      <c r="I1039" s="15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</row>
    <row r="1040" spans="2:52" s="16" customFormat="1" x14ac:dyDescent="0.25">
      <c r="B1040" s="53"/>
      <c r="C1040" s="15"/>
      <c r="I1040" s="15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</row>
    <row r="1041" spans="2:52" s="16" customFormat="1" x14ac:dyDescent="0.25">
      <c r="B1041" s="53"/>
      <c r="C1041" s="15"/>
      <c r="I1041" s="15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</row>
    <row r="1042" spans="2:52" s="16" customFormat="1" x14ac:dyDescent="0.25">
      <c r="B1042" s="53"/>
      <c r="C1042" s="15"/>
      <c r="I1042" s="15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</row>
    <row r="1043" spans="2:52" s="16" customFormat="1" x14ac:dyDescent="0.25">
      <c r="B1043" s="53"/>
      <c r="C1043" s="15"/>
      <c r="I1043" s="15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</row>
    <row r="1044" spans="2:52" s="16" customFormat="1" x14ac:dyDescent="0.25">
      <c r="B1044" s="53"/>
      <c r="C1044" s="15"/>
      <c r="I1044" s="15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</row>
    <row r="1045" spans="2:52" s="16" customFormat="1" x14ac:dyDescent="0.25">
      <c r="B1045" s="53"/>
      <c r="C1045" s="15"/>
      <c r="I1045" s="15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</row>
    <row r="1046" spans="2:52" s="16" customFormat="1" x14ac:dyDescent="0.25">
      <c r="B1046" s="53"/>
      <c r="C1046" s="15"/>
      <c r="I1046" s="15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</row>
    <row r="1047" spans="2:52" s="16" customFormat="1" x14ac:dyDescent="0.25">
      <c r="B1047" s="53"/>
      <c r="C1047" s="15"/>
      <c r="I1047" s="15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</row>
    <row r="1048" spans="2:52" s="16" customFormat="1" x14ac:dyDescent="0.25">
      <c r="B1048" s="53"/>
      <c r="C1048" s="15"/>
      <c r="I1048" s="15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</row>
    <row r="1049" spans="2:52" s="16" customFormat="1" x14ac:dyDescent="0.25">
      <c r="B1049" s="53"/>
      <c r="C1049" s="15"/>
      <c r="I1049" s="15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</row>
    <row r="1050" spans="2:52" s="16" customFormat="1" x14ac:dyDescent="0.25">
      <c r="B1050" s="53"/>
      <c r="C1050" s="15"/>
      <c r="I1050" s="15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</row>
    <row r="1051" spans="2:52" s="16" customFormat="1" x14ac:dyDescent="0.25">
      <c r="B1051" s="53"/>
      <c r="C1051" s="15"/>
      <c r="I1051" s="15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</row>
    <row r="1052" spans="2:52" s="16" customFormat="1" x14ac:dyDescent="0.25">
      <c r="B1052" s="53"/>
      <c r="C1052" s="15"/>
      <c r="I1052" s="15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</row>
    <row r="1053" spans="2:52" s="16" customFormat="1" x14ac:dyDescent="0.25">
      <c r="B1053" s="53"/>
      <c r="C1053" s="15"/>
      <c r="I1053" s="15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</row>
    <row r="1054" spans="2:52" s="16" customFormat="1" x14ac:dyDescent="0.25">
      <c r="B1054" s="53"/>
      <c r="C1054" s="15"/>
      <c r="I1054" s="15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</row>
    <row r="1055" spans="2:52" s="16" customFormat="1" x14ac:dyDescent="0.25">
      <c r="B1055" s="53"/>
      <c r="C1055" s="15"/>
      <c r="I1055" s="15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</row>
    <row r="1056" spans="2:52" s="16" customFormat="1" x14ac:dyDescent="0.25">
      <c r="B1056" s="53"/>
      <c r="C1056" s="15"/>
      <c r="I1056" s="15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</row>
    <row r="1057" spans="2:52" s="16" customFormat="1" x14ac:dyDescent="0.25">
      <c r="B1057" s="53"/>
      <c r="C1057" s="15"/>
      <c r="I1057" s="15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</row>
    <row r="1058" spans="2:52" s="16" customFormat="1" x14ac:dyDescent="0.25">
      <c r="B1058" s="53"/>
      <c r="C1058" s="15"/>
      <c r="I1058" s="15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</row>
    <row r="1059" spans="2:52" s="16" customFormat="1" x14ac:dyDescent="0.25">
      <c r="B1059" s="53"/>
      <c r="C1059" s="15"/>
      <c r="I1059" s="15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</row>
    <row r="1060" spans="2:52" s="16" customFormat="1" x14ac:dyDescent="0.25">
      <c r="B1060" s="53"/>
      <c r="C1060" s="15"/>
      <c r="I1060" s="15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</row>
    <row r="1061" spans="2:52" s="16" customFormat="1" x14ac:dyDescent="0.25">
      <c r="B1061" s="53"/>
      <c r="C1061" s="15"/>
      <c r="I1061" s="15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</row>
    <row r="1062" spans="2:52" s="16" customFormat="1" x14ac:dyDescent="0.25">
      <c r="B1062" s="53"/>
      <c r="C1062" s="15"/>
      <c r="I1062" s="15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</row>
    <row r="1063" spans="2:52" s="16" customFormat="1" x14ac:dyDescent="0.25">
      <c r="B1063" s="53"/>
      <c r="C1063" s="15"/>
      <c r="I1063" s="15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</row>
    <row r="1064" spans="2:52" s="16" customFormat="1" x14ac:dyDescent="0.25">
      <c r="B1064" s="53"/>
      <c r="C1064" s="15"/>
      <c r="I1064" s="15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</row>
    <row r="1065" spans="2:52" s="16" customFormat="1" x14ac:dyDescent="0.25">
      <c r="B1065" s="53"/>
      <c r="C1065" s="15"/>
      <c r="I1065" s="15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</row>
    <row r="1066" spans="2:52" s="16" customFormat="1" x14ac:dyDescent="0.25">
      <c r="B1066" s="53"/>
      <c r="C1066" s="15"/>
      <c r="I1066" s="15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</row>
    <row r="1067" spans="2:52" s="16" customFormat="1" x14ac:dyDescent="0.25">
      <c r="B1067" s="53"/>
      <c r="C1067" s="15"/>
      <c r="I1067" s="15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</row>
    <row r="1068" spans="2:52" s="16" customFormat="1" x14ac:dyDescent="0.25">
      <c r="B1068" s="53"/>
      <c r="C1068" s="15"/>
      <c r="I1068" s="15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</row>
    <row r="1069" spans="2:52" s="16" customFormat="1" x14ac:dyDescent="0.25">
      <c r="B1069" s="53"/>
      <c r="C1069" s="15"/>
      <c r="I1069" s="15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</row>
    <row r="1070" spans="2:52" s="16" customFormat="1" x14ac:dyDescent="0.25">
      <c r="B1070" s="53"/>
      <c r="C1070" s="15"/>
      <c r="I1070" s="15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</row>
    <row r="1071" spans="2:52" s="16" customFormat="1" x14ac:dyDescent="0.25">
      <c r="B1071" s="53"/>
      <c r="C1071" s="15"/>
      <c r="I1071" s="15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</row>
    <row r="1072" spans="2:52" s="16" customFormat="1" x14ac:dyDescent="0.25">
      <c r="B1072" s="53"/>
      <c r="C1072" s="15"/>
      <c r="I1072" s="15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</row>
    <row r="1073" spans="2:52" s="16" customFormat="1" x14ac:dyDescent="0.25">
      <c r="B1073" s="53"/>
      <c r="C1073" s="15"/>
      <c r="I1073" s="15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</row>
    <row r="1074" spans="2:52" s="16" customFormat="1" x14ac:dyDescent="0.25">
      <c r="B1074" s="53"/>
      <c r="C1074" s="15"/>
      <c r="I1074" s="15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</row>
    <row r="1075" spans="2:52" s="16" customFormat="1" x14ac:dyDescent="0.25">
      <c r="B1075" s="53"/>
      <c r="C1075" s="15"/>
      <c r="I1075" s="15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</row>
    <row r="1076" spans="2:52" s="16" customFormat="1" x14ac:dyDescent="0.25">
      <c r="B1076" s="53"/>
      <c r="C1076" s="15"/>
      <c r="I1076" s="15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</row>
    <row r="1077" spans="2:52" s="16" customFormat="1" x14ac:dyDescent="0.25">
      <c r="B1077" s="53"/>
      <c r="C1077" s="15"/>
      <c r="I1077" s="15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</row>
    <row r="1078" spans="2:52" s="16" customFormat="1" x14ac:dyDescent="0.25">
      <c r="B1078" s="53"/>
      <c r="C1078" s="15"/>
      <c r="I1078" s="15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</row>
    <row r="1079" spans="2:52" s="16" customFormat="1" x14ac:dyDescent="0.25">
      <c r="B1079" s="53"/>
      <c r="C1079" s="15"/>
      <c r="I1079" s="15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</row>
    <row r="1080" spans="2:52" s="16" customFormat="1" x14ac:dyDescent="0.25">
      <c r="B1080" s="53"/>
      <c r="C1080" s="15"/>
      <c r="I1080" s="15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</row>
    <row r="1081" spans="2:52" s="16" customFormat="1" x14ac:dyDescent="0.25">
      <c r="B1081" s="53"/>
      <c r="C1081" s="15"/>
      <c r="I1081" s="15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</row>
    <row r="1082" spans="2:52" s="16" customFormat="1" x14ac:dyDescent="0.25">
      <c r="B1082" s="53"/>
      <c r="C1082" s="15"/>
      <c r="I1082" s="15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</row>
    <row r="1083" spans="2:52" s="16" customFormat="1" x14ac:dyDescent="0.25">
      <c r="B1083" s="53"/>
      <c r="C1083" s="15"/>
      <c r="I1083" s="15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</row>
    <row r="1084" spans="2:52" s="16" customFormat="1" x14ac:dyDescent="0.25">
      <c r="B1084" s="53"/>
      <c r="C1084" s="15"/>
      <c r="I1084" s="15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</row>
    <row r="1085" spans="2:52" s="16" customFormat="1" x14ac:dyDescent="0.25">
      <c r="B1085" s="53"/>
      <c r="C1085" s="15"/>
      <c r="I1085" s="15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</row>
    <row r="1086" spans="2:52" s="16" customFormat="1" x14ac:dyDescent="0.25">
      <c r="B1086" s="53"/>
      <c r="C1086" s="15"/>
      <c r="I1086" s="15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</row>
    <row r="1087" spans="2:52" s="16" customFormat="1" x14ac:dyDescent="0.25">
      <c r="B1087" s="53"/>
      <c r="C1087" s="15"/>
      <c r="I1087" s="15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</row>
    <row r="1088" spans="2:52" s="16" customFormat="1" x14ac:dyDescent="0.25">
      <c r="B1088" s="53"/>
      <c r="C1088" s="15"/>
      <c r="I1088" s="15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</row>
    <row r="1089" spans="2:52" s="16" customFormat="1" x14ac:dyDescent="0.25">
      <c r="B1089" s="53"/>
      <c r="C1089" s="15"/>
      <c r="I1089" s="15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</row>
    <row r="1090" spans="2:52" s="16" customFormat="1" x14ac:dyDescent="0.25">
      <c r="B1090" s="53"/>
      <c r="C1090" s="15"/>
      <c r="I1090" s="15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</row>
    <row r="1091" spans="2:52" s="16" customFormat="1" x14ac:dyDescent="0.25">
      <c r="B1091" s="53"/>
      <c r="C1091" s="15"/>
      <c r="I1091" s="15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</row>
    <row r="1092" spans="2:52" s="16" customFormat="1" x14ac:dyDescent="0.25">
      <c r="B1092" s="53"/>
      <c r="C1092" s="15"/>
      <c r="I1092" s="15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</row>
    <row r="1093" spans="2:52" s="16" customFormat="1" x14ac:dyDescent="0.25">
      <c r="B1093" s="53"/>
      <c r="C1093" s="15"/>
      <c r="I1093" s="15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</row>
    <row r="1094" spans="2:52" s="16" customFormat="1" x14ac:dyDescent="0.25">
      <c r="B1094" s="53"/>
      <c r="C1094" s="15"/>
      <c r="I1094" s="15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</row>
    <row r="1095" spans="2:52" s="16" customFormat="1" x14ac:dyDescent="0.25">
      <c r="B1095" s="53"/>
      <c r="C1095" s="15"/>
      <c r="I1095" s="15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</row>
    <row r="1096" spans="2:52" s="16" customFormat="1" x14ac:dyDescent="0.25">
      <c r="B1096" s="53"/>
      <c r="C1096" s="15"/>
      <c r="I1096" s="15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</row>
    <row r="1097" spans="2:52" s="16" customFormat="1" x14ac:dyDescent="0.25">
      <c r="B1097" s="53"/>
      <c r="C1097" s="15"/>
      <c r="I1097" s="15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</row>
    <row r="1098" spans="2:52" s="16" customFormat="1" x14ac:dyDescent="0.25">
      <c r="B1098" s="53"/>
      <c r="C1098" s="15"/>
      <c r="I1098" s="15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</row>
    <row r="1099" spans="2:52" s="16" customFormat="1" x14ac:dyDescent="0.25">
      <c r="B1099" s="53"/>
      <c r="C1099" s="15"/>
      <c r="I1099" s="15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</row>
    <row r="1100" spans="2:52" s="16" customFormat="1" x14ac:dyDescent="0.25">
      <c r="B1100" s="53"/>
      <c r="C1100" s="15"/>
      <c r="I1100" s="15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</row>
    <row r="1101" spans="2:52" s="16" customFormat="1" x14ac:dyDescent="0.25">
      <c r="B1101" s="53"/>
      <c r="C1101" s="15"/>
      <c r="I1101" s="15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</row>
    <row r="1102" spans="2:52" s="16" customFormat="1" x14ac:dyDescent="0.25">
      <c r="B1102" s="53"/>
      <c r="C1102" s="15"/>
      <c r="I1102" s="15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</row>
    <row r="1103" spans="2:52" s="16" customFormat="1" x14ac:dyDescent="0.25">
      <c r="B1103" s="53"/>
      <c r="C1103" s="15"/>
      <c r="I1103" s="15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</row>
    <row r="1104" spans="2:52" s="16" customFormat="1" x14ac:dyDescent="0.25">
      <c r="B1104" s="53"/>
      <c r="C1104" s="15"/>
      <c r="I1104" s="15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</row>
    <row r="1105" spans="2:52" s="16" customFormat="1" x14ac:dyDescent="0.25">
      <c r="B1105" s="53"/>
      <c r="C1105" s="15"/>
      <c r="I1105" s="15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</row>
    <row r="1106" spans="2:52" s="16" customFormat="1" x14ac:dyDescent="0.25">
      <c r="B1106" s="53"/>
      <c r="C1106" s="15"/>
      <c r="I1106" s="15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</row>
    <row r="1107" spans="2:52" s="16" customFormat="1" x14ac:dyDescent="0.25">
      <c r="B1107" s="53"/>
      <c r="C1107" s="15"/>
      <c r="I1107" s="15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</row>
    <row r="1108" spans="2:52" s="16" customFormat="1" x14ac:dyDescent="0.25">
      <c r="B1108" s="53"/>
      <c r="C1108" s="15"/>
      <c r="I1108" s="15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</row>
    <row r="1109" spans="2:52" s="16" customFormat="1" x14ac:dyDescent="0.25">
      <c r="B1109" s="53"/>
      <c r="C1109" s="15"/>
      <c r="I1109" s="15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</row>
    <row r="1110" spans="2:52" s="16" customFormat="1" x14ac:dyDescent="0.25">
      <c r="B1110" s="53"/>
      <c r="C1110" s="15"/>
      <c r="I1110" s="15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</row>
    <row r="1111" spans="2:52" s="16" customFormat="1" x14ac:dyDescent="0.25">
      <c r="B1111" s="53"/>
      <c r="C1111" s="15"/>
      <c r="I1111" s="15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</row>
    <row r="1112" spans="2:52" s="16" customFormat="1" x14ac:dyDescent="0.25">
      <c r="B1112" s="53"/>
      <c r="C1112" s="15"/>
      <c r="I1112" s="15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</row>
    <row r="1113" spans="2:52" s="16" customFormat="1" x14ac:dyDescent="0.25">
      <c r="B1113" s="53"/>
      <c r="C1113" s="15"/>
      <c r="I1113" s="15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</row>
    <row r="1114" spans="2:52" s="16" customFormat="1" x14ac:dyDescent="0.25">
      <c r="B1114" s="53"/>
      <c r="C1114" s="15"/>
      <c r="I1114" s="15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</row>
    <row r="1115" spans="2:52" s="16" customFormat="1" x14ac:dyDescent="0.25">
      <c r="B1115" s="53"/>
      <c r="C1115" s="15"/>
      <c r="I1115" s="15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</row>
    <row r="1116" spans="2:52" s="16" customFormat="1" x14ac:dyDescent="0.25">
      <c r="B1116" s="53"/>
      <c r="C1116" s="15"/>
      <c r="I1116" s="15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</row>
    <row r="1117" spans="2:52" s="16" customFormat="1" x14ac:dyDescent="0.25">
      <c r="B1117" s="53"/>
      <c r="C1117" s="15"/>
      <c r="I1117" s="15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</row>
    <row r="1118" spans="2:52" s="16" customFormat="1" x14ac:dyDescent="0.25">
      <c r="B1118" s="53"/>
      <c r="C1118" s="15"/>
      <c r="I1118" s="15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</row>
    <row r="1119" spans="2:52" s="16" customFormat="1" x14ac:dyDescent="0.25">
      <c r="B1119" s="53"/>
      <c r="C1119" s="15"/>
      <c r="I1119" s="15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</row>
    <row r="1120" spans="2:52" s="16" customFormat="1" x14ac:dyDescent="0.25">
      <c r="B1120" s="53"/>
      <c r="C1120" s="15"/>
      <c r="I1120" s="15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</row>
    <row r="1121" spans="2:52" s="16" customFormat="1" x14ac:dyDescent="0.25">
      <c r="B1121" s="53"/>
      <c r="C1121" s="15"/>
      <c r="I1121" s="15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</row>
    <row r="1122" spans="2:52" s="16" customFormat="1" x14ac:dyDescent="0.25">
      <c r="B1122" s="53"/>
      <c r="C1122" s="15"/>
      <c r="I1122" s="15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</row>
    <row r="1123" spans="2:52" s="16" customFormat="1" x14ac:dyDescent="0.25">
      <c r="B1123" s="53"/>
      <c r="C1123" s="15"/>
      <c r="I1123" s="15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</row>
    <row r="1124" spans="2:52" s="16" customFormat="1" x14ac:dyDescent="0.25">
      <c r="B1124" s="53"/>
      <c r="C1124" s="15"/>
      <c r="I1124" s="15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</row>
    <row r="1125" spans="2:52" s="16" customFormat="1" x14ac:dyDescent="0.25">
      <c r="B1125" s="53"/>
      <c r="C1125" s="15"/>
      <c r="I1125" s="15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</row>
    <row r="1126" spans="2:52" s="16" customFormat="1" x14ac:dyDescent="0.25">
      <c r="B1126" s="53"/>
      <c r="C1126" s="15"/>
      <c r="I1126" s="15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</row>
    <row r="1127" spans="2:52" s="16" customFormat="1" x14ac:dyDescent="0.25">
      <c r="B1127" s="53"/>
      <c r="C1127" s="15"/>
      <c r="I1127" s="15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</row>
    <row r="1128" spans="2:52" s="16" customFormat="1" x14ac:dyDescent="0.25">
      <c r="B1128" s="53"/>
      <c r="C1128" s="15"/>
      <c r="I1128" s="15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</row>
    <row r="1129" spans="2:52" s="16" customFormat="1" x14ac:dyDescent="0.25">
      <c r="B1129" s="53"/>
      <c r="C1129" s="15"/>
      <c r="I1129" s="15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</row>
    <row r="1130" spans="2:52" s="16" customFormat="1" x14ac:dyDescent="0.25">
      <c r="B1130" s="53"/>
      <c r="C1130" s="15"/>
      <c r="I1130" s="15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</row>
    <row r="1131" spans="2:52" s="16" customFormat="1" x14ac:dyDescent="0.25">
      <c r="B1131" s="53"/>
      <c r="C1131" s="15"/>
      <c r="I1131" s="15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</row>
    <row r="1132" spans="2:52" s="16" customFormat="1" x14ac:dyDescent="0.25">
      <c r="B1132" s="53"/>
      <c r="C1132" s="15"/>
      <c r="I1132" s="15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</row>
    <row r="1133" spans="2:52" s="16" customFormat="1" x14ac:dyDescent="0.25">
      <c r="B1133" s="53"/>
      <c r="C1133" s="15"/>
      <c r="I1133" s="15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110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</row>
    <row r="1134" spans="2:52" s="16" customFormat="1" x14ac:dyDescent="0.25">
      <c r="B1134" s="53"/>
      <c r="C1134" s="15"/>
      <c r="I1134" s="15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</row>
    <row r="1135" spans="2:52" s="16" customFormat="1" x14ac:dyDescent="0.25">
      <c r="B1135" s="53"/>
      <c r="C1135" s="15"/>
      <c r="I1135" s="15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110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</row>
    <row r="1136" spans="2:52" s="16" customFormat="1" x14ac:dyDescent="0.25">
      <c r="B1136" s="53"/>
      <c r="C1136" s="15"/>
      <c r="I1136" s="15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</row>
    <row r="1137" spans="2:52" s="16" customFormat="1" x14ac:dyDescent="0.25">
      <c r="B1137" s="53"/>
      <c r="C1137" s="15"/>
      <c r="I1137" s="15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110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</row>
    <row r="1138" spans="2:52" s="16" customFormat="1" x14ac:dyDescent="0.25">
      <c r="B1138" s="53"/>
      <c r="C1138" s="15"/>
      <c r="I1138" s="15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</row>
    <row r="1139" spans="2:52" s="16" customFormat="1" x14ac:dyDescent="0.25">
      <c r="B1139" s="53"/>
      <c r="C1139" s="15"/>
      <c r="I1139" s="15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</row>
    <row r="1140" spans="2:52" s="16" customFormat="1" x14ac:dyDescent="0.25">
      <c r="B1140" s="53"/>
      <c r="C1140" s="15"/>
      <c r="I1140" s="15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</row>
    <row r="1141" spans="2:52" s="16" customFormat="1" x14ac:dyDescent="0.25">
      <c r="B1141" s="53"/>
      <c r="C1141" s="15"/>
      <c r="I1141" s="15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110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</row>
    <row r="1142" spans="2:52" s="16" customFormat="1" x14ac:dyDescent="0.25">
      <c r="B1142" s="53"/>
      <c r="C1142" s="15"/>
      <c r="I1142" s="15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</row>
    <row r="1143" spans="2:52" s="16" customFormat="1" x14ac:dyDescent="0.25">
      <c r="B1143" s="53"/>
      <c r="C1143" s="15"/>
      <c r="I1143" s="15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110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</row>
    <row r="1144" spans="2:52" s="16" customFormat="1" x14ac:dyDescent="0.25">
      <c r="B1144" s="53"/>
      <c r="C1144" s="15"/>
      <c r="I1144" s="15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</row>
    <row r="1145" spans="2:52" s="16" customFormat="1" x14ac:dyDescent="0.25">
      <c r="B1145" s="53"/>
      <c r="C1145" s="15"/>
      <c r="I1145" s="15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</row>
    <row r="1146" spans="2:52" s="16" customFormat="1" x14ac:dyDescent="0.25">
      <c r="B1146" s="53"/>
      <c r="C1146" s="15"/>
      <c r="I1146" s="15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</row>
    <row r="1147" spans="2:52" s="16" customFormat="1" x14ac:dyDescent="0.25">
      <c r="B1147" s="53"/>
      <c r="C1147" s="15"/>
      <c r="I1147" s="15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110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</row>
    <row r="1148" spans="2:52" s="16" customFormat="1" x14ac:dyDescent="0.25">
      <c r="B1148" s="53"/>
      <c r="C1148" s="15"/>
      <c r="I1148" s="15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</row>
    <row r="1149" spans="2:52" s="16" customFormat="1" x14ac:dyDescent="0.25">
      <c r="B1149" s="53"/>
      <c r="C1149" s="15"/>
      <c r="I1149" s="15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110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</row>
    <row r="1150" spans="2:52" s="16" customFormat="1" x14ac:dyDescent="0.25">
      <c r="B1150" s="53"/>
      <c r="C1150" s="15"/>
      <c r="I1150" s="15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</row>
    <row r="1151" spans="2:52" s="16" customFormat="1" x14ac:dyDescent="0.25">
      <c r="B1151" s="53"/>
      <c r="C1151" s="15"/>
      <c r="I1151" s="15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110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</row>
    <row r="1152" spans="2:52" s="16" customFormat="1" x14ac:dyDescent="0.25">
      <c r="B1152" s="53"/>
      <c r="C1152" s="15"/>
      <c r="I1152" s="15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</row>
    <row r="1153" spans="2:52" s="16" customFormat="1" x14ac:dyDescent="0.25">
      <c r="B1153" s="53"/>
      <c r="C1153" s="15"/>
      <c r="I1153" s="15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110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</row>
    <row r="1154" spans="2:52" s="16" customFormat="1" x14ac:dyDescent="0.25">
      <c r="B1154" s="53"/>
      <c r="C1154" s="15"/>
      <c r="I1154" s="15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</row>
    <row r="1155" spans="2:52" s="16" customFormat="1" x14ac:dyDescent="0.25">
      <c r="B1155" s="53"/>
      <c r="C1155" s="15"/>
      <c r="I1155" s="15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110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</row>
    <row r="1156" spans="2:52" s="16" customFormat="1" x14ac:dyDescent="0.25">
      <c r="B1156" s="53"/>
      <c r="C1156" s="15"/>
      <c r="I1156" s="15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0"/>
      <c r="AE1156" s="110"/>
      <c r="AF1156" s="110"/>
      <c r="AG1156" s="110"/>
      <c r="AH1156" s="110"/>
      <c r="AI1156" s="110"/>
      <c r="AJ1156" s="110"/>
      <c r="AK1156" s="110"/>
      <c r="AL1156" s="110"/>
      <c r="AM1156" s="110"/>
      <c r="AN1156" s="110"/>
      <c r="AO1156" s="110"/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</row>
    <row r="1157" spans="2:52" s="16" customFormat="1" x14ac:dyDescent="0.25">
      <c r="B1157" s="53"/>
      <c r="C1157" s="15"/>
      <c r="I1157" s="15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  <c r="Z1157" s="110"/>
      <c r="AA1157" s="110"/>
      <c r="AB1157" s="110"/>
      <c r="AC1157" s="110"/>
      <c r="AD1157" s="110"/>
      <c r="AE1157" s="110"/>
      <c r="AF1157" s="110"/>
      <c r="AG1157" s="110"/>
      <c r="AH1157" s="110"/>
      <c r="AI1157" s="110"/>
      <c r="AJ1157" s="110"/>
      <c r="AK1157" s="110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</row>
    <row r="1158" spans="2:52" s="16" customFormat="1" x14ac:dyDescent="0.25">
      <c r="B1158" s="53"/>
      <c r="C1158" s="15"/>
      <c r="I1158" s="15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0"/>
      <c r="AE1158" s="110"/>
      <c r="AF1158" s="110"/>
      <c r="AG1158" s="110"/>
      <c r="AH1158" s="110"/>
      <c r="AI1158" s="110"/>
      <c r="AJ1158" s="110"/>
      <c r="AK1158" s="110"/>
      <c r="AL1158" s="110"/>
      <c r="AM1158" s="110"/>
      <c r="AN1158" s="110"/>
      <c r="AO1158" s="110"/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</row>
    <row r="1159" spans="2:52" s="16" customFormat="1" x14ac:dyDescent="0.25">
      <c r="B1159" s="53"/>
      <c r="C1159" s="15"/>
      <c r="I1159" s="15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  <c r="Z1159" s="110"/>
      <c r="AA1159" s="110"/>
      <c r="AB1159" s="110"/>
      <c r="AC1159" s="110"/>
      <c r="AD1159" s="110"/>
      <c r="AE1159" s="110"/>
      <c r="AF1159" s="110"/>
      <c r="AG1159" s="110"/>
      <c r="AH1159" s="110"/>
      <c r="AI1159" s="110"/>
      <c r="AJ1159" s="110"/>
      <c r="AK1159" s="110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</row>
    <row r="1160" spans="2:52" s="16" customFormat="1" x14ac:dyDescent="0.25">
      <c r="B1160" s="53"/>
      <c r="C1160" s="15"/>
      <c r="I1160" s="15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0"/>
      <c r="AF1160" s="110"/>
      <c r="AG1160" s="110"/>
      <c r="AH1160" s="110"/>
      <c r="AI1160" s="110"/>
      <c r="AJ1160" s="110"/>
      <c r="AK1160" s="110"/>
      <c r="AL1160" s="110"/>
      <c r="AM1160" s="110"/>
      <c r="AN1160" s="110"/>
      <c r="AO1160" s="110"/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</row>
    <row r="1161" spans="2:52" s="16" customFormat="1" x14ac:dyDescent="0.25">
      <c r="B1161" s="53"/>
      <c r="C1161" s="15"/>
      <c r="I1161" s="15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  <c r="Z1161" s="110"/>
      <c r="AA1161" s="110"/>
      <c r="AB1161" s="110"/>
      <c r="AC1161" s="110"/>
      <c r="AD1161" s="110"/>
      <c r="AE1161" s="110"/>
      <c r="AF1161" s="110"/>
      <c r="AG1161" s="110"/>
      <c r="AH1161" s="110"/>
      <c r="AI1161" s="110"/>
      <c r="AJ1161" s="110"/>
      <c r="AK1161" s="110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</row>
    <row r="1162" spans="2:52" s="16" customFormat="1" x14ac:dyDescent="0.25">
      <c r="B1162" s="53"/>
      <c r="C1162" s="15"/>
      <c r="I1162" s="15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  <c r="Z1162" s="110"/>
      <c r="AA1162" s="110"/>
      <c r="AB1162" s="110"/>
      <c r="AC1162" s="110"/>
      <c r="AD1162" s="110"/>
      <c r="AE1162" s="110"/>
      <c r="AF1162" s="110"/>
      <c r="AG1162" s="110"/>
      <c r="AH1162" s="110"/>
      <c r="AI1162" s="110"/>
      <c r="AJ1162" s="110"/>
      <c r="AK1162" s="110"/>
      <c r="AL1162" s="110"/>
      <c r="AM1162" s="110"/>
      <c r="AN1162" s="110"/>
      <c r="AO1162" s="110"/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</row>
    <row r="1163" spans="2:52" s="16" customFormat="1" x14ac:dyDescent="0.25">
      <c r="B1163" s="53"/>
      <c r="C1163" s="15"/>
      <c r="I1163" s="15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  <c r="Z1163" s="110"/>
      <c r="AA1163" s="110"/>
      <c r="AB1163" s="110"/>
      <c r="AC1163" s="110"/>
      <c r="AD1163" s="110"/>
      <c r="AE1163" s="110"/>
      <c r="AF1163" s="110"/>
      <c r="AG1163" s="110"/>
      <c r="AH1163" s="110"/>
      <c r="AI1163" s="110"/>
      <c r="AJ1163" s="110"/>
      <c r="AK1163" s="110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</row>
    <row r="1164" spans="2:52" s="16" customFormat="1" x14ac:dyDescent="0.25">
      <c r="B1164" s="53"/>
      <c r="C1164" s="15"/>
      <c r="I1164" s="15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0"/>
      <c r="AE1164" s="110"/>
      <c r="AF1164" s="110"/>
      <c r="AG1164" s="110"/>
      <c r="AH1164" s="110"/>
      <c r="AI1164" s="110"/>
      <c r="AJ1164" s="110"/>
      <c r="AK1164" s="110"/>
      <c r="AL1164" s="110"/>
      <c r="AM1164" s="110"/>
      <c r="AN1164" s="110"/>
      <c r="AO1164" s="110"/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</row>
    <row r="1165" spans="2:52" s="16" customFormat="1" x14ac:dyDescent="0.25">
      <c r="B1165" s="53"/>
      <c r="C1165" s="15"/>
      <c r="I1165" s="15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  <c r="Z1165" s="110"/>
      <c r="AA1165" s="110"/>
      <c r="AB1165" s="110"/>
      <c r="AC1165" s="110"/>
      <c r="AD1165" s="110"/>
      <c r="AE1165" s="110"/>
      <c r="AF1165" s="110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</row>
    <row r="1166" spans="2:52" s="16" customFormat="1" x14ac:dyDescent="0.25">
      <c r="B1166" s="53"/>
      <c r="C1166" s="15"/>
      <c r="I1166" s="15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0"/>
      <c r="AE1166" s="110"/>
      <c r="AF1166" s="110"/>
      <c r="AG1166" s="110"/>
      <c r="AH1166" s="110"/>
      <c r="AI1166" s="110"/>
      <c r="AJ1166" s="110"/>
      <c r="AK1166" s="110"/>
      <c r="AL1166" s="110"/>
      <c r="AM1166" s="110"/>
      <c r="AN1166" s="110"/>
      <c r="AO1166" s="110"/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</row>
    <row r="1167" spans="2:52" s="16" customFormat="1" x14ac:dyDescent="0.25">
      <c r="B1167" s="53"/>
      <c r="C1167" s="15"/>
      <c r="I1167" s="15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  <c r="Z1167" s="110"/>
      <c r="AA1167" s="110"/>
      <c r="AB1167" s="110"/>
      <c r="AC1167" s="110"/>
      <c r="AD1167" s="110"/>
      <c r="AE1167" s="110"/>
      <c r="AF1167" s="110"/>
      <c r="AG1167" s="110"/>
      <c r="AH1167" s="110"/>
      <c r="AI1167" s="110"/>
      <c r="AJ1167" s="110"/>
      <c r="AK1167" s="110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</row>
    <row r="1168" spans="2:52" s="16" customFormat="1" x14ac:dyDescent="0.25">
      <c r="B1168" s="53"/>
      <c r="C1168" s="15"/>
      <c r="I1168" s="15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  <c r="Z1168" s="110"/>
      <c r="AA1168" s="110"/>
      <c r="AB1168" s="110"/>
      <c r="AC1168" s="110"/>
      <c r="AD1168" s="110"/>
      <c r="AE1168" s="110"/>
      <c r="AF1168" s="110"/>
      <c r="AG1168" s="110"/>
      <c r="AH1168" s="110"/>
      <c r="AI1168" s="110"/>
      <c r="AJ1168" s="110"/>
      <c r="AK1168" s="110"/>
      <c r="AL1168" s="110"/>
      <c r="AM1168" s="110"/>
      <c r="AN1168" s="110"/>
      <c r="AO1168" s="110"/>
      <c r="AP1168" s="110"/>
      <c r="AQ1168" s="110"/>
      <c r="AR1168" s="110"/>
      <c r="AS1168" s="110"/>
      <c r="AT1168" s="110"/>
      <c r="AU1168" s="110"/>
      <c r="AV1168" s="110"/>
      <c r="AW1168" s="110"/>
      <c r="AX1168" s="110"/>
      <c r="AY1168" s="110"/>
      <c r="AZ1168" s="110"/>
    </row>
    <row r="1169" spans="2:52" s="16" customFormat="1" x14ac:dyDescent="0.25">
      <c r="B1169" s="53"/>
      <c r="C1169" s="15"/>
      <c r="I1169" s="15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  <c r="Z1169" s="110"/>
      <c r="AA1169" s="110"/>
      <c r="AB1169" s="110"/>
      <c r="AC1169" s="110"/>
      <c r="AD1169" s="110"/>
      <c r="AE1169" s="110"/>
      <c r="AF1169" s="110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</row>
    <row r="1170" spans="2:52" s="16" customFormat="1" x14ac:dyDescent="0.25">
      <c r="B1170" s="53"/>
      <c r="C1170" s="15"/>
      <c r="I1170" s="15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  <c r="Z1170" s="110"/>
      <c r="AA1170" s="110"/>
      <c r="AB1170" s="110"/>
      <c r="AC1170" s="110"/>
      <c r="AD1170" s="110"/>
      <c r="AE1170" s="110"/>
      <c r="AF1170" s="110"/>
      <c r="AG1170" s="110"/>
      <c r="AH1170" s="110"/>
      <c r="AI1170" s="110"/>
      <c r="AJ1170" s="110"/>
      <c r="AK1170" s="110"/>
      <c r="AL1170" s="110"/>
      <c r="AM1170" s="110"/>
      <c r="AN1170" s="110"/>
      <c r="AO1170" s="110"/>
      <c r="AP1170" s="110"/>
      <c r="AQ1170" s="110"/>
      <c r="AR1170" s="110"/>
      <c r="AS1170" s="110"/>
      <c r="AT1170" s="110"/>
      <c r="AU1170" s="110"/>
      <c r="AV1170" s="110"/>
      <c r="AW1170" s="110"/>
      <c r="AX1170" s="110"/>
      <c r="AY1170" s="110"/>
      <c r="AZ1170" s="110"/>
    </row>
    <row r="1171" spans="2:52" s="16" customFormat="1" x14ac:dyDescent="0.25">
      <c r="B1171" s="53"/>
      <c r="C1171" s="15"/>
      <c r="I1171" s="15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  <c r="Z1171" s="110"/>
      <c r="AA1171" s="110"/>
      <c r="AB1171" s="110"/>
      <c r="AC1171" s="110"/>
      <c r="AD1171" s="110"/>
      <c r="AE1171" s="110"/>
      <c r="AF1171" s="110"/>
      <c r="AG1171" s="110"/>
      <c r="AH1171" s="110"/>
      <c r="AI1171" s="110"/>
      <c r="AJ1171" s="110"/>
      <c r="AK1171" s="110"/>
      <c r="AL1171" s="110"/>
      <c r="AM1171" s="110"/>
      <c r="AN1171" s="110"/>
      <c r="AO1171" s="110"/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</row>
    <row r="1172" spans="2:52" s="16" customFormat="1" x14ac:dyDescent="0.25">
      <c r="B1172" s="53"/>
      <c r="C1172" s="15"/>
      <c r="I1172" s="15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  <c r="Z1172" s="110"/>
      <c r="AA1172" s="110"/>
      <c r="AB1172" s="110"/>
      <c r="AC1172" s="110"/>
      <c r="AD1172" s="110"/>
      <c r="AE1172" s="110"/>
      <c r="AF1172" s="110"/>
      <c r="AG1172" s="110"/>
      <c r="AH1172" s="110"/>
      <c r="AI1172" s="110"/>
      <c r="AJ1172" s="110"/>
      <c r="AK1172" s="110"/>
      <c r="AL1172" s="110"/>
      <c r="AM1172" s="110"/>
      <c r="AN1172" s="110"/>
      <c r="AO1172" s="110"/>
      <c r="AP1172" s="110"/>
      <c r="AQ1172" s="110"/>
      <c r="AR1172" s="110"/>
      <c r="AS1172" s="110"/>
      <c r="AT1172" s="110"/>
      <c r="AU1172" s="110"/>
      <c r="AV1172" s="110"/>
      <c r="AW1172" s="110"/>
      <c r="AX1172" s="110"/>
      <c r="AY1172" s="110"/>
      <c r="AZ1172" s="110"/>
    </row>
    <row r="1173" spans="2:52" s="16" customFormat="1" x14ac:dyDescent="0.25">
      <c r="B1173" s="53"/>
      <c r="C1173" s="15"/>
      <c r="I1173" s="15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  <c r="Z1173" s="110"/>
      <c r="AA1173" s="110"/>
      <c r="AB1173" s="110"/>
      <c r="AC1173" s="110"/>
      <c r="AD1173" s="110"/>
      <c r="AE1173" s="110"/>
      <c r="AF1173" s="110"/>
      <c r="AG1173" s="110"/>
      <c r="AH1173" s="110"/>
      <c r="AI1173" s="110"/>
      <c r="AJ1173" s="110"/>
      <c r="AK1173" s="110"/>
      <c r="AL1173" s="110"/>
      <c r="AM1173" s="110"/>
      <c r="AN1173" s="110"/>
      <c r="AO1173" s="110"/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</row>
    <row r="1174" spans="2:52" s="16" customFormat="1" x14ac:dyDescent="0.25">
      <c r="B1174" s="53"/>
      <c r="C1174" s="15"/>
      <c r="I1174" s="15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  <c r="Z1174" s="110"/>
      <c r="AA1174" s="110"/>
      <c r="AB1174" s="110"/>
      <c r="AC1174" s="110"/>
      <c r="AD1174" s="110"/>
      <c r="AE1174" s="110"/>
      <c r="AF1174" s="110"/>
      <c r="AG1174" s="110"/>
      <c r="AH1174" s="110"/>
      <c r="AI1174" s="110"/>
      <c r="AJ1174" s="110"/>
      <c r="AK1174" s="110"/>
      <c r="AL1174" s="110"/>
      <c r="AM1174" s="110"/>
      <c r="AN1174" s="110"/>
      <c r="AO1174" s="110"/>
      <c r="AP1174" s="110"/>
      <c r="AQ1174" s="110"/>
      <c r="AR1174" s="110"/>
      <c r="AS1174" s="110"/>
      <c r="AT1174" s="110"/>
      <c r="AU1174" s="110"/>
      <c r="AV1174" s="110"/>
      <c r="AW1174" s="110"/>
      <c r="AX1174" s="110"/>
      <c r="AY1174" s="110"/>
      <c r="AZ1174" s="110"/>
    </row>
    <row r="1175" spans="2:52" s="16" customFormat="1" x14ac:dyDescent="0.25">
      <c r="B1175" s="53"/>
      <c r="C1175" s="15"/>
      <c r="I1175" s="15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  <c r="Z1175" s="110"/>
      <c r="AA1175" s="110"/>
      <c r="AB1175" s="110"/>
      <c r="AC1175" s="110"/>
      <c r="AD1175" s="110"/>
      <c r="AE1175" s="110"/>
      <c r="AF1175" s="110"/>
      <c r="AG1175" s="110"/>
      <c r="AH1175" s="110"/>
      <c r="AI1175" s="110"/>
      <c r="AJ1175" s="110"/>
      <c r="AK1175" s="110"/>
      <c r="AL1175" s="110"/>
      <c r="AM1175" s="110"/>
      <c r="AN1175" s="110"/>
      <c r="AO1175" s="110"/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</row>
    <row r="1176" spans="2:52" s="16" customFormat="1" x14ac:dyDescent="0.25">
      <c r="B1176" s="53"/>
      <c r="C1176" s="15"/>
      <c r="I1176" s="15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  <c r="Z1176" s="110"/>
      <c r="AA1176" s="110"/>
      <c r="AB1176" s="110"/>
      <c r="AC1176" s="110"/>
      <c r="AD1176" s="110"/>
      <c r="AE1176" s="110"/>
      <c r="AF1176" s="110"/>
      <c r="AG1176" s="110"/>
      <c r="AH1176" s="110"/>
      <c r="AI1176" s="110"/>
      <c r="AJ1176" s="110"/>
      <c r="AK1176" s="110"/>
      <c r="AL1176" s="110"/>
      <c r="AM1176" s="110"/>
      <c r="AN1176" s="110"/>
      <c r="AO1176" s="110"/>
      <c r="AP1176" s="110"/>
      <c r="AQ1176" s="110"/>
      <c r="AR1176" s="110"/>
      <c r="AS1176" s="110"/>
      <c r="AT1176" s="110"/>
      <c r="AU1176" s="110"/>
      <c r="AV1176" s="110"/>
      <c r="AW1176" s="110"/>
      <c r="AX1176" s="110"/>
      <c r="AY1176" s="110"/>
      <c r="AZ1176" s="110"/>
    </row>
    <row r="1177" spans="2:52" s="16" customFormat="1" x14ac:dyDescent="0.25">
      <c r="B1177" s="53"/>
      <c r="C1177" s="15"/>
      <c r="I1177" s="15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  <c r="Z1177" s="110"/>
      <c r="AA1177" s="110"/>
      <c r="AB1177" s="110"/>
      <c r="AC1177" s="110"/>
      <c r="AD1177" s="110"/>
      <c r="AE1177" s="110"/>
      <c r="AF1177" s="110"/>
      <c r="AG1177" s="110"/>
      <c r="AH1177" s="110"/>
      <c r="AI1177" s="110"/>
      <c r="AJ1177" s="110"/>
      <c r="AK1177" s="110"/>
      <c r="AL1177" s="110"/>
      <c r="AM1177" s="110"/>
      <c r="AN1177" s="110"/>
      <c r="AO1177" s="110"/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</row>
    <row r="1178" spans="2:52" s="16" customFormat="1" x14ac:dyDescent="0.25">
      <c r="B1178" s="53"/>
      <c r="C1178" s="15"/>
      <c r="I1178" s="15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0"/>
      <c r="Y1178" s="110"/>
      <c r="Z1178" s="110"/>
      <c r="AA1178" s="110"/>
      <c r="AB1178" s="110"/>
      <c r="AC1178" s="110"/>
      <c r="AD1178" s="110"/>
      <c r="AE1178" s="110"/>
      <c r="AF1178" s="110"/>
      <c r="AG1178" s="110"/>
      <c r="AH1178" s="110"/>
      <c r="AI1178" s="110"/>
      <c r="AJ1178" s="110"/>
      <c r="AK1178" s="110"/>
      <c r="AL1178" s="110"/>
      <c r="AM1178" s="110"/>
      <c r="AN1178" s="110"/>
      <c r="AO1178" s="110"/>
      <c r="AP1178" s="110"/>
      <c r="AQ1178" s="110"/>
      <c r="AR1178" s="110"/>
      <c r="AS1178" s="110"/>
      <c r="AT1178" s="110"/>
      <c r="AU1178" s="110"/>
      <c r="AV1178" s="110"/>
      <c r="AW1178" s="110"/>
      <c r="AX1178" s="110"/>
      <c r="AY1178" s="110"/>
      <c r="AZ1178" s="110"/>
    </row>
    <row r="1179" spans="2:52" s="16" customFormat="1" x14ac:dyDescent="0.25">
      <c r="B1179" s="53"/>
      <c r="C1179" s="15"/>
      <c r="I1179" s="15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0"/>
      <c r="Y1179" s="110"/>
      <c r="Z1179" s="110"/>
      <c r="AA1179" s="110"/>
      <c r="AB1179" s="110"/>
      <c r="AC1179" s="110"/>
      <c r="AD1179" s="110"/>
      <c r="AE1179" s="110"/>
      <c r="AF1179" s="110"/>
      <c r="AG1179" s="110"/>
      <c r="AH1179" s="110"/>
      <c r="AI1179" s="110"/>
      <c r="AJ1179" s="110"/>
      <c r="AK1179" s="110"/>
      <c r="AL1179" s="110"/>
      <c r="AM1179" s="110"/>
      <c r="AN1179" s="110"/>
      <c r="AO1179" s="110"/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</row>
    <row r="1180" spans="2:52" s="16" customFormat="1" x14ac:dyDescent="0.25">
      <c r="B1180" s="53"/>
      <c r="C1180" s="15"/>
      <c r="I1180" s="15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0"/>
      <c r="Y1180" s="110"/>
      <c r="Z1180" s="110"/>
      <c r="AA1180" s="110"/>
      <c r="AB1180" s="110"/>
      <c r="AC1180" s="110"/>
      <c r="AD1180" s="110"/>
      <c r="AE1180" s="110"/>
      <c r="AF1180" s="110"/>
      <c r="AG1180" s="110"/>
      <c r="AH1180" s="110"/>
      <c r="AI1180" s="110"/>
      <c r="AJ1180" s="110"/>
      <c r="AK1180" s="110"/>
      <c r="AL1180" s="110"/>
      <c r="AM1180" s="110"/>
      <c r="AN1180" s="110"/>
      <c r="AO1180" s="110"/>
      <c r="AP1180" s="110"/>
      <c r="AQ1180" s="110"/>
      <c r="AR1180" s="110"/>
      <c r="AS1180" s="110"/>
      <c r="AT1180" s="110"/>
      <c r="AU1180" s="110"/>
      <c r="AV1180" s="110"/>
      <c r="AW1180" s="110"/>
      <c r="AX1180" s="110"/>
      <c r="AY1180" s="110"/>
      <c r="AZ1180" s="110"/>
    </row>
    <row r="1181" spans="2:52" s="16" customFormat="1" x14ac:dyDescent="0.25">
      <c r="B1181" s="53"/>
      <c r="C1181" s="15"/>
      <c r="I1181" s="15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  <c r="AI1181" s="110"/>
      <c r="AJ1181" s="110"/>
      <c r="AK1181" s="110"/>
      <c r="AL1181" s="110"/>
      <c r="AM1181" s="110"/>
      <c r="AN1181" s="110"/>
      <c r="AO1181" s="110"/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</row>
    <row r="1182" spans="2:52" s="16" customFormat="1" x14ac:dyDescent="0.25">
      <c r="B1182" s="53"/>
      <c r="C1182" s="15"/>
      <c r="I1182" s="15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  <c r="Z1182" s="110"/>
      <c r="AA1182" s="110"/>
      <c r="AB1182" s="110"/>
      <c r="AC1182" s="110"/>
      <c r="AD1182" s="110"/>
      <c r="AE1182" s="110"/>
      <c r="AF1182" s="110"/>
      <c r="AG1182" s="110"/>
      <c r="AH1182" s="110"/>
      <c r="AI1182" s="110"/>
      <c r="AJ1182" s="110"/>
      <c r="AK1182" s="110"/>
      <c r="AL1182" s="110"/>
      <c r="AM1182" s="110"/>
      <c r="AN1182" s="110"/>
      <c r="AO1182" s="110"/>
      <c r="AP1182" s="110"/>
      <c r="AQ1182" s="110"/>
      <c r="AR1182" s="110"/>
      <c r="AS1182" s="110"/>
      <c r="AT1182" s="110"/>
      <c r="AU1182" s="110"/>
      <c r="AV1182" s="110"/>
      <c r="AW1182" s="110"/>
      <c r="AX1182" s="110"/>
      <c r="AY1182" s="110"/>
      <c r="AZ1182" s="110"/>
    </row>
    <row r="1183" spans="2:52" s="16" customFormat="1" x14ac:dyDescent="0.25">
      <c r="B1183" s="53"/>
      <c r="C1183" s="15"/>
      <c r="I1183" s="15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  <c r="AI1183" s="110"/>
      <c r="AJ1183" s="110"/>
      <c r="AK1183" s="110"/>
      <c r="AL1183" s="110"/>
      <c r="AM1183" s="110"/>
      <c r="AN1183" s="110"/>
      <c r="AO1183" s="110"/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</row>
    <row r="1184" spans="2:52" s="16" customFormat="1" x14ac:dyDescent="0.25">
      <c r="B1184" s="53"/>
      <c r="C1184" s="15"/>
      <c r="I1184" s="15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  <c r="Z1184" s="110"/>
      <c r="AA1184" s="110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 s="110"/>
      <c r="AN1184" s="110"/>
      <c r="AO1184" s="110"/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</row>
    <row r="1185" spans="2:52" s="16" customFormat="1" x14ac:dyDescent="0.25">
      <c r="B1185" s="53"/>
      <c r="C1185" s="15"/>
      <c r="I1185" s="15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0"/>
      <c r="Y1185" s="110"/>
      <c r="Z1185" s="110"/>
      <c r="AA1185" s="110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</row>
    <row r="1186" spans="2:52" s="16" customFormat="1" x14ac:dyDescent="0.25">
      <c r="B1186" s="53"/>
      <c r="C1186" s="15"/>
      <c r="I1186" s="15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0"/>
      <c r="AE1186" s="110"/>
      <c r="AF1186" s="110"/>
      <c r="AG1186" s="110"/>
      <c r="AH1186" s="110"/>
      <c r="AI1186" s="110"/>
      <c r="AJ1186" s="110"/>
      <c r="AK1186" s="110"/>
      <c r="AL1186" s="110"/>
      <c r="AM1186" s="110"/>
      <c r="AN1186" s="110"/>
      <c r="AO1186" s="110"/>
      <c r="AP1186" s="110"/>
      <c r="AQ1186" s="110"/>
      <c r="AR1186" s="110"/>
      <c r="AS1186" s="110"/>
      <c r="AT1186" s="110"/>
      <c r="AU1186" s="110"/>
      <c r="AV1186" s="110"/>
      <c r="AW1186" s="110"/>
      <c r="AX1186" s="110"/>
      <c r="AY1186" s="110"/>
      <c r="AZ1186" s="110"/>
    </row>
    <row r="1187" spans="2:52" s="16" customFormat="1" x14ac:dyDescent="0.25">
      <c r="B1187" s="53"/>
      <c r="C1187" s="15"/>
      <c r="I1187" s="15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0"/>
      <c r="Y1187" s="110"/>
      <c r="Z1187" s="110"/>
      <c r="AA1187" s="110"/>
      <c r="AB1187" s="110"/>
      <c r="AC1187" s="110"/>
      <c r="AD1187" s="110"/>
      <c r="AE1187" s="110"/>
      <c r="AF1187" s="110"/>
      <c r="AG1187" s="110"/>
      <c r="AH1187" s="110"/>
      <c r="AI1187" s="110"/>
      <c r="AJ1187" s="110"/>
      <c r="AK1187" s="110"/>
      <c r="AL1187" s="110"/>
      <c r="AM1187" s="110"/>
      <c r="AN1187" s="110"/>
      <c r="AO1187" s="110"/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</row>
    <row r="1188" spans="2:52" s="16" customFormat="1" x14ac:dyDescent="0.25">
      <c r="B1188" s="53"/>
      <c r="C1188" s="15"/>
      <c r="I1188" s="15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0"/>
      <c r="Y1188" s="110"/>
      <c r="Z1188" s="110"/>
      <c r="AA1188" s="110"/>
      <c r="AB1188" s="110"/>
      <c r="AC1188" s="110"/>
      <c r="AD1188" s="110"/>
      <c r="AE1188" s="110"/>
      <c r="AF1188" s="110"/>
      <c r="AG1188" s="110"/>
      <c r="AH1188" s="110"/>
      <c r="AI1188" s="110"/>
      <c r="AJ1188" s="110"/>
      <c r="AK1188" s="110"/>
      <c r="AL1188" s="110"/>
      <c r="AM1188" s="110"/>
      <c r="AN1188" s="110"/>
      <c r="AO1188" s="110"/>
      <c r="AP1188" s="110"/>
      <c r="AQ1188" s="110"/>
      <c r="AR1188" s="110"/>
      <c r="AS1188" s="110"/>
      <c r="AT1188" s="110"/>
      <c r="AU1188" s="110"/>
      <c r="AV1188" s="110"/>
      <c r="AW1188" s="110"/>
      <c r="AX1188" s="110"/>
      <c r="AY1188" s="110"/>
      <c r="AZ1188" s="110"/>
    </row>
    <row r="1189" spans="2:52" s="16" customFormat="1" x14ac:dyDescent="0.25">
      <c r="B1189" s="53"/>
      <c r="C1189" s="15"/>
      <c r="I1189" s="15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0"/>
      <c r="Y1189" s="110"/>
      <c r="Z1189" s="110"/>
      <c r="AA1189" s="110"/>
      <c r="AB1189" s="110"/>
      <c r="AC1189" s="110"/>
      <c r="AD1189" s="110"/>
      <c r="AE1189" s="110"/>
      <c r="AF1189" s="110"/>
      <c r="AG1189" s="110"/>
      <c r="AH1189" s="110"/>
      <c r="AI1189" s="110"/>
      <c r="AJ1189" s="110"/>
      <c r="AK1189" s="110"/>
      <c r="AL1189" s="110"/>
      <c r="AM1189" s="110"/>
      <c r="AN1189" s="110"/>
      <c r="AO1189" s="110"/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</row>
    <row r="1190" spans="2:52" s="16" customFormat="1" x14ac:dyDescent="0.25">
      <c r="B1190" s="53"/>
      <c r="C1190" s="15"/>
      <c r="I1190" s="15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0"/>
      <c r="Y1190" s="110"/>
      <c r="Z1190" s="110"/>
      <c r="AA1190" s="110"/>
      <c r="AB1190" s="110"/>
      <c r="AC1190" s="110"/>
      <c r="AD1190" s="110"/>
      <c r="AE1190" s="110"/>
      <c r="AF1190" s="110"/>
      <c r="AG1190" s="110"/>
      <c r="AH1190" s="110"/>
      <c r="AI1190" s="110"/>
      <c r="AJ1190" s="110"/>
      <c r="AK1190" s="110"/>
      <c r="AL1190" s="110"/>
      <c r="AM1190" s="110"/>
      <c r="AN1190" s="110"/>
      <c r="AO1190" s="110"/>
      <c r="AP1190" s="110"/>
      <c r="AQ1190" s="110"/>
      <c r="AR1190" s="110"/>
      <c r="AS1190" s="110"/>
      <c r="AT1190" s="110"/>
      <c r="AU1190" s="110"/>
      <c r="AV1190" s="110"/>
      <c r="AW1190" s="110"/>
      <c r="AX1190" s="110"/>
      <c r="AY1190" s="110"/>
      <c r="AZ1190" s="110"/>
    </row>
    <row r="1191" spans="2:52" s="16" customFormat="1" x14ac:dyDescent="0.25">
      <c r="B1191" s="53"/>
      <c r="C1191" s="15"/>
      <c r="I1191" s="15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0"/>
      <c r="Y1191" s="110"/>
      <c r="Z1191" s="110"/>
      <c r="AA1191" s="110"/>
      <c r="AB1191" s="110"/>
      <c r="AC1191" s="110"/>
      <c r="AD1191" s="110"/>
      <c r="AE1191" s="110"/>
      <c r="AF1191" s="110"/>
      <c r="AG1191" s="110"/>
      <c r="AH1191" s="110"/>
      <c r="AI1191" s="110"/>
      <c r="AJ1191" s="110"/>
      <c r="AK1191" s="110"/>
      <c r="AL1191" s="110"/>
      <c r="AM1191" s="110"/>
      <c r="AN1191" s="110"/>
      <c r="AO1191" s="110"/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</row>
    <row r="1192" spans="2:52" s="16" customFormat="1" x14ac:dyDescent="0.25">
      <c r="B1192" s="53"/>
      <c r="C1192" s="15"/>
      <c r="I1192" s="15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0"/>
      <c r="Y1192" s="110"/>
      <c r="Z1192" s="110"/>
      <c r="AA1192" s="110"/>
      <c r="AB1192" s="110"/>
      <c r="AC1192" s="110"/>
      <c r="AD1192" s="110"/>
      <c r="AE1192" s="110"/>
      <c r="AF1192" s="110"/>
      <c r="AG1192" s="110"/>
      <c r="AH1192" s="110"/>
      <c r="AI1192" s="110"/>
      <c r="AJ1192" s="110"/>
      <c r="AK1192" s="110"/>
      <c r="AL1192" s="110"/>
      <c r="AM1192" s="110"/>
      <c r="AN1192" s="110"/>
      <c r="AO1192" s="110"/>
      <c r="AP1192" s="110"/>
      <c r="AQ1192" s="110"/>
      <c r="AR1192" s="110"/>
      <c r="AS1192" s="110"/>
      <c r="AT1192" s="110"/>
      <c r="AU1192" s="110"/>
      <c r="AV1192" s="110"/>
      <c r="AW1192" s="110"/>
      <c r="AX1192" s="110"/>
      <c r="AY1192" s="110"/>
      <c r="AZ1192" s="110"/>
    </row>
    <row r="1193" spans="2:52" s="16" customFormat="1" x14ac:dyDescent="0.25">
      <c r="B1193" s="53"/>
      <c r="C1193" s="15"/>
      <c r="I1193" s="15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</row>
    <row r="1194" spans="2:52" s="16" customFormat="1" x14ac:dyDescent="0.25">
      <c r="B1194" s="53"/>
      <c r="C1194" s="15"/>
      <c r="I1194" s="15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0"/>
      <c r="Y1194" s="110"/>
      <c r="Z1194" s="110"/>
      <c r="AA1194" s="110"/>
      <c r="AB1194" s="110"/>
      <c r="AC1194" s="110"/>
      <c r="AD1194" s="110"/>
      <c r="AE1194" s="110"/>
      <c r="AF1194" s="110"/>
      <c r="AG1194" s="110"/>
      <c r="AH1194" s="110"/>
      <c r="AI1194" s="110"/>
      <c r="AJ1194" s="110"/>
      <c r="AK1194" s="110"/>
      <c r="AL1194" s="110"/>
      <c r="AM1194" s="110"/>
      <c r="AN1194" s="110"/>
      <c r="AO1194" s="110"/>
      <c r="AP1194" s="110"/>
      <c r="AQ1194" s="110"/>
      <c r="AR1194" s="110"/>
      <c r="AS1194" s="110"/>
      <c r="AT1194" s="110"/>
      <c r="AU1194" s="110"/>
      <c r="AV1194" s="110"/>
      <c r="AW1194" s="110"/>
      <c r="AX1194" s="110"/>
      <c r="AY1194" s="110"/>
      <c r="AZ1194" s="110"/>
    </row>
    <row r="1195" spans="2:52" s="16" customFormat="1" x14ac:dyDescent="0.25">
      <c r="B1195" s="53"/>
      <c r="C1195" s="15"/>
      <c r="I1195" s="15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  <c r="AI1195" s="110"/>
      <c r="AJ1195" s="110"/>
      <c r="AK1195" s="110"/>
      <c r="AL1195" s="110"/>
      <c r="AM1195" s="110"/>
      <c r="AN1195" s="110"/>
      <c r="AO1195" s="110"/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</row>
    <row r="1196" spans="2:52" s="16" customFormat="1" x14ac:dyDescent="0.25">
      <c r="B1196" s="53"/>
      <c r="C1196" s="15"/>
      <c r="I1196" s="15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  <c r="AI1196" s="110"/>
      <c r="AJ1196" s="110"/>
      <c r="AK1196" s="110"/>
      <c r="AL1196" s="110"/>
      <c r="AM1196" s="110"/>
      <c r="AN1196" s="110"/>
      <c r="AO1196" s="110"/>
      <c r="AP1196" s="110"/>
      <c r="AQ1196" s="110"/>
      <c r="AR1196" s="110"/>
      <c r="AS1196" s="110"/>
      <c r="AT1196" s="110"/>
      <c r="AU1196" s="110"/>
      <c r="AV1196" s="110"/>
      <c r="AW1196" s="110"/>
      <c r="AX1196" s="110"/>
      <c r="AY1196" s="110"/>
      <c r="AZ1196" s="110"/>
    </row>
    <row r="1197" spans="2:52" s="16" customFormat="1" x14ac:dyDescent="0.25">
      <c r="B1197" s="53"/>
      <c r="C1197" s="15"/>
      <c r="I1197" s="15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</row>
    <row r="1198" spans="2:52" s="16" customFormat="1" x14ac:dyDescent="0.25">
      <c r="B1198" s="53"/>
      <c r="C1198" s="15"/>
      <c r="I1198" s="15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  <c r="AI1198" s="110"/>
      <c r="AJ1198" s="110"/>
      <c r="AK1198" s="110"/>
      <c r="AL1198" s="110"/>
      <c r="AM1198" s="110"/>
      <c r="AN1198" s="110"/>
      <c r="AO1198" s="110"/>
      <c r="AP1198" s="110"/>
      <c r="AQ1198" s="110"/>
      <c r="AR1198" s="110"/>
      <c r="AS1198" s="110"/>
      <c r="AT1198" s="110"/>
      <c r="AU1198" s="110"/>
      <c r="AV1198" s="110"/>
      <c r="AW1198" s="110"/>
      <c r="AX1198" s="110"/>
      <c r="AY1198" s="110"/>
      <c r="AZ1198" s="110"/>
    </row>
    <row r="1199" spans="2:52" s="16" customFormat="1" x14ac:dyDescent="0.25">
      <c r="B1199" s="53"/>
      <c r="C1199" s="15"/>
      <c r="I1199" s="15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  <c r="AI1199" s="110"/>
      <c r="AJ1199" s="110"/>
      <c r="AK1199" s="110"/>
      <c r="AL1199" s="110"/>
      <c r="AM1199" s="110"/>
      <c r="AN1199" s="110"/>
      <c r="AO1199" s="110"/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</row>
    <row r="1200" spans="2:52" s="16" customFormat="1" x14ac:dyDescent="0.25">
      <c r="B1200" s="53"/>
      <c r="C1200" s="15"/>
      <c r="I1200" s="15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  <c r="AI1200" s="110"/>
      <c r="AJ1200" s="110"/>
      <c r="AK1200" s="110"/>
      <c r="AL1200" s="110"/>
      <c r="AM1200" s="110"/>
      <c r="AN1200" s="110"/>
      <c r="AO1200" s="110"/>
      <c r="AP1200" s="110"/>
      <c r="AQ1200" s="110"/>
      <c r="AR1200" s="110"/>
      <c r="AS1200" s="110"/>
      <c r="AT1200" s="110"/>
      <c r="AU1200" s="110"/>
      <c r="AV1200" s="110"/>
      <c r="AW1200" s="110"/>
      <c r="AX1200" s="110"/>
      <c r="AY1200" s="110"/>
      <c r="AZ1200" s="110"/>
    </row>
    <row r="1201" spans="2:52" s="16" customFormat="1" x14ac:dyDescent="0.25">
      <c r="B1201" s="53"/>
      <c r="C1201" s="15"/>
      <c r="I1201" s="15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  <c r="AI1201" s="110"/>
      <c r="AJ1201" s="110"/>
      <c r="AK1201" s="110"/>
      <c r="AL1201" s="110"/>
      <c r="AM1201" s="110"/>
      <c r="AN1201" s="110"/>
      <c r="AO1201" s="110"/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</row>
    <row r="1202" spans="2:52" s="16" customFormat="1" x14ac:dyDescent="0.25">
      <c r="B1202" s="53"/>
      <c r="C1202" s="15"/>
      <c r="I1202" s="15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  <c r="AI1202" s="110"/>
      <c r="AJ1202" s="110"/>
      <c r="AK1202" s="110"/>
      <c r="AL1202" s="110"/>
      <c r="AM1202" s="110"/>
      <c r="AN1202" s="110"/>
      <c r="AO1202" s="110"/>
      <c r="AP1202" s="110"/>
      <c r="AQ1202" s="110"/>
      <c r="AR1202" s="110"/>
      <c r="AS1202" s="110"/>
      <c r="AT1202" s="110"/>
      <c r="AU1202" s="110"/>
      <c r="AV1202" s="110"/>
      <c r="AW1202" s="110"/>
      <c r="AX1202" s="110"/>
      <c r="AY1202" s="110"/>
      <c r="AZ1202" s="110"/>
    </row>
    <row r="1203" spans="2:52" s="16" customFormat="1" x14ac:dyDescent="0.25">
      <c r="B1203" s="53"/>
      <c r="C1203" s="15"/>
      <c r="I1203" s="15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  <c r="Z1203" s="110"/>
      <c r="AA1203" s="110"/>
      <c r="AB1203" s="110"/>
      <c r="AC1203" s="110"/>
      <c r="AD1203" s="110"/>
      <c r="AE1203" s="110"/>
      <c r="AF1203" s="110"/>
      <c r="AG1203" s="110"/>
      <c r="AH1203" s="110"/>
      <c r="AI1203" s="110"/>
      <c r="AJ1203" s="110"/>
      <c r="AK1203" s="110"/>
      <c r="AL1203" s="110"/>
      <c r="AM1203" s="110"/>
      <c r="AN1203" s="110"/>
      <c r="AO1203" s="110"/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</row>
    <row r="1204" spans="2:52" s="16" customFormat="1" x14ac:dyDescent="0.25">
      <c r="B1204" s="53"/>
      <c r="C1204" s="15"/>
      <c r="I1204" s="15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0"/>
      <c r="Y1204" s="110"/>
      <c r="Z1204" s="110"/>
      <c r="AA1204" s="110"/>
      <c r="AB1204" s="110"/>
      <c r="AC1204" s="110"/>
      <c r="AD1204" s="110"/>
      <c r="AE1204" s="110"/>
      <c r="AF1204" s="110"/>
      <c r="AG1204" s="110"/>
      <c r="AH1204" s="110"/>
      <c r="AI1204" s="110"/>
      <c r="AJ1204" s="110"/>
      <c r="AK1204" s="110"/>
      <c r="AL1204" s="110"/>
      <c r="AM1204" s="110"/>
      <c r="AN1204" s="110"/>
      <c r="AO1204" s="110"/>
      <c r="AP1204" s="110"/>
      <c r="AQ1204" s="110"/>
      <c r="AR1204" s="110"/>
      <c r="AS1204" s="110"/>
      <c r="AT1204" s="110"/>
      <c r="AU1204" s="110"/>
      <c r="AV1204" s="110"/>
      <c r="AW1204" s="110"/>
      <c r="AX1204" s="110"/>
      <c r="AY1204" s="110"/>
      <c r="AZ1204" s="110"/>
    </row>
    <row r="1205" spans="2:52" s="16" customFormat="1" x14ac:dyDescent="0.25">
      <c r="B1205" s="53"/>
      <c r="C1205" s="15"/>
      <c r="I1205" s="15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  <c r="Z1205" s="110"/>
      <c r="AA1205" s="110"/>
      <c r="AB1205" s="110"/>
      <c r="AC1205" s="110"/>
      <c r="AD1205" s="110"/>
      <c r="AE1205" s="110"/>
      <c r="AF1205" s="110"/>
      <c r="AG1205" s="110"/>
      <c r="AH1205" s="110"/>
      <c r="AI1205" s="110"/>
      <c r="AJ1205" s="110"/>
      <c r="AK1205" s="110"/>
      <c r="AL1205" s="110"/>
      <c r="AM1205" s="110"/>
      <c r="AN1205" s="110"/>
      <c r="AO1205" s="110"/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</row>
    <row r="1206" spans="2:52" s="16" customFormat="1" x14ac:dyDescent="0.25">
      <c r="B1206" s="53"/>
      <c r="C1206" s="15"/>
      <c r="I1206" s="15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0"/>
      <c r="Y1206" s="110"/>
      <c r="Z1206" s="110"/>
      <c r="AA1206" s="110"/>
      <c r="AB1206" s="110"/>
      <c r="AC1206" s="110"/>
      <c r="AD1206" s="110"/>
      <c r="AE1206" s="110"/>
      <c r="AF1206" s="110"/>
      <c r="AG1206" s="110"/>
      <c r="AH1206" s="110"/>
      <c r="AI1206" s="110"/>
      <c r="AJ1206" s="110"/>
      <c r="AK1206" s="110"/>
      <c r="AL1206" s="110"/>
      <c r="AM1206" s="110"/>
      <c r="AN1206" s="110"/>
      <c r="AO1206" s="110"/>
      <c r="AP1206" s="110"/>
      <c r="AQ1206" s="110"/>
      <c r="AR1206" s="110"/>
      <c r="AS1206" s="110"/>
      <c r="AT1206" s="110"/>
      <c r="AU1206" s="110"/>
      <c r="AV1206" s="110"/>
      <c r="AW1206" s="110"/>
      <c r="AX1206" s="110"/>
      <c r="AY1206" s="110"/>
      <c r="AZ1206" s="110"/>
    </row>
    <row r="1207" spans="2:52" s="16" customFormat="1" x14ac:dyDescent="0.25">
      <c r="B1207" s="53"/>
      <c r="C1207" s="15"/>
      <c r="I1207" s="15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0"/>
      <c r="Y1207" s="110"/>
      <c r="Z1207" s="110"/>
      <c r="AA1207" s="110"/>
      <c r="AB1207" s="110"/>
      <c r="AC1207" s="110"/>
      <c r="AD1207" s="110"/>
      <c r="AE1207" s="110"/>
      <c r="AF1207" s="110"/>
      <c r="AG1207" s="110"/>
      <c r="AH1207" s="110"/>
      <c r="AI1207" s="110"/>
      <c r="AJ1207" s="110"/>
      <c r="AK1207" s="110"/>
      <c r="AL1207" s="110"/>
      <c r="AM1207" s="110"/>
      <c r="AN1207" s="110"/>
      <c r="AO1207" s="110"/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</row>
    <row r="1208" spans="2:52" s="16" customFormat="1" x14ac:dyDescent="0.25">
      <c r="B1208" s="53"/>
      <c r="C1208" s="15"/>
      <c r="I1208" s="15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0"/>
      <c r="Y1208" s="110"/>
      <c r="Z1208" s="110"/>
      <c r="AA1208" s="110"/>
      <c r="AB1208" s="110"/>
      <c r="AC1208" s="110"/>
      <c r="AD1208" s="110"/>
      <c r="AE1208" s="110"/>
      <c r="AF1208" s="110"/>
      <c r="AG1208" s="110"/>
      <c r="AH1208" s="110"/>
      <c r="AI1208" s="110"/>
      <c r="AJ1208" s="110"/>
      <c r="AK1208" s="110"/>
      <c r="AL1208" s="110"/>
      <c r="AM1208" s="110"/>
      <c r="AN1208" s="110"/>
      <c r="AO1208" s="110"/>
      <c r="AP1208" s="110"/>
      <c r="AQ1208" s="110"/>
      <c r="AR1208" s="110"/>
      <c r="AS1208" s="110"/>
      <c r="AT1208" s="110"/>
      <c r="AU1208" s="110"/>
      <c r="AV1208" s="110"/>
      <c r="AW1208" s="110"/>
      <c r="AX1208" s="110"/>
      <c r="AY1208" s="110"/>
      <c r="AZ1208" s="110"/>
    </row>
    <row r="1209" spans="2:52" s="16" customFormat="1" x14ac:dyDescent="0.25">
      <c r="B1209" s="53"/>
      <c r="C1209" s="15"/>
      <c r="I1209" s="15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0"/>
      <c r="Y1209" s="110"/>
      <c r="Z1209" s="110"/>
      <c r="AA1209" s="110"/>
      <c r="AB1209" s="110"/>
      <c r="AC1209" s="110"/>
      <c r="AD1209" s="110"/>
      <c r="AE1209" s="110"/>
      <c r="AF1209" s="110"/>
      <c r="AG1209" s="110"/>
      <c r="AH1209" s="110"/>
      <c r="AI1209" s="110"/>
      <c r="AJ1209" s="110"/>
      <c r="AK1209" s="110"/>
      <c r="AL1209" s="110"/>
      <c r="AM1209" s="110"/>
      <c r="AN1209" s="110"/>
      <c r="AO1209" s="110"/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</row>
    <row r="1210" spans="2:52" s="16" customFormat="1" x14ac:dyDescent="0.25">
      <c r="B1210" s="53"/>
      <c r="C1210" s="15"/>
      <c r="I1210" s="15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  <c r="AI1210" s="110"/>
      <c r="AJ1210" s="110"/>
      <c r="AK1210" s="110"/>
      <c r="AL1210" s="110"/>
      <c r="AM1210" s="110"/>
      <c r="AN1210" s="110"/>
      <c r="AO1210" s="110"/>
      <c r="AP1210" s="110"/>
      <c r="AQ1210" s="110"/>
      <c r="AR1210" s="110"/>
      <c r="AS1210" s="110"/>
      <c r="AT1210" s="110"/>
      <c r="AU1210" s="110"/>
      <c r="AV1210" s="110"/>
      <c r="AW1210" s="110"/>
      <c r="AX1210" s="110"/>
      <c r="AY1210" s="110"/>
      <c r="AZ1210" s="110"/>
    </row>
    <row r="1211" spans="2:52" s="16" customFormat="1" x14ac:dyDescent="0.25">
      <c r="B1211" s="53"/>
      <c r="C1211" s="15"/>
      <c r="I1211" s="15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</row>
    <row r="1212" spans="2:52" s="16" customFormat="1" x14ac:dyDescent="0.25">
      <c r="B1212" s="53"/>
      <c r="C1212" s="15"/>
      <c r="I1212" s="15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  <c r="AI1212" s="110"/>
      <c r="AJ1212" s="110"/>
      <c r="AK1212" s="110"/>
      <c r="AL1212" s="110"/>
      <c r="AM1212" s="110"/>
      <c r="AN1212" s="110"/>
      <c r="AO1212" s="110"/>
      <c r="AP1212" s="110"/>
      <c r="AQ1212" s="110"/>
      <c r="AR1212" s="110"/>
      <c r="AS1212" s="110"/>
      <c r="AT1212" s="110"/>
      <c r="AU1212" s="110"/>
      <c r="AV1212" s="110"/>
      <c r="AW1212" s="110"/>
      <c r="AX1212" s="110"/>
      <c r="AY1212" s="110"/>
      <c r="AZ1212" s="110"/>
    </row>
    <row r="1213" spans="2:52" s="16" customFormat="1" x14ac:dyDescent="0.25">
      <c r="B1213" s="53"/>
      <c r="C1213" s="15"/>
      <c r="I1213" s="15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  <c r="AI1213" s="110"/>
      <c r="AJ1213" s="110"/>
      <c r="AK1213" s="110"/>
      <c r="AL1213" s="110"/>
      <c r="AM1213" s="110"/>
      <c r="AN1213" s="110"/>
      <c r="AO1213" s="110"/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</row>
    <row r="1214" spans="2:52" s="16" customFormat="1" x14ac:dyDescent="0.25">
      <c r="B1214" s="53"/>
      <c r="C1214" s="15"/>
      <c r="I1214" s="15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  <c r="AI1214" s="110"/>
      <c r="AJ1214" s="110"/>
      <c r="AK1214" s="110"/>
      <c r="AL1214" s="110"/>
      <c r="AM1214" s="110"/>
      <c r="AN1214" s="110"/>
      <c r="AO1214" s="110"/>
      <c r="AP1214" s="110"/>
      <c r="AQ1214" s="110"/>
      <c r="AR1214" s="110"/>
      <c r="AS1214" s="110"/>
      <c r="AT1214" s="110"/>
      <c r="AU1214" s="110"/>
      <c r="AV1214" s="110"/>
      <c r="AW1214" s="110"/>
      <c r="AX1214" s="110"/>
      <c r="AY1214" s="110"/>
      <c r="AZ1214" s="110"/>
    </row>
    <row r="1215" spans="2:52" s="16" customFormat="1" x14ac:dyDescent="0.25">
      <c r="B1215" s="53"/>
      <c r="C1215" s="15"/>
      <c r="I1215" s="15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  <c r="AI1215" s="110"/>
      <c r="AJ1215" s="110"/>
      <c r="AK1215" s="110"/>
      <c r="AL1215" s="110"/>
      <c r="AM1215" s="110"/>
      <c r="AN1215" s="110"/>
      <c r="AO1215" s="110"/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</row>
    <row r="1216" spans="2:52" s="16" customFormat="1" x14ac:dyDescent="0.25">
      <c r="B1216" s="53"/>
      <c r="C1216" s="15"/>
      <c r="I1216" s="15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  <c r="AI1216" s="110"/>
      <c r="AJ1216" s="110"/>
      <c r="AK1216" s="110"/>
      <c r="AL1216" s="110"/>
      <c r="AM1216" s="110"/>
      <c r="AN1216" s="110"/>
      <c r="AO1216" s="110"/>
      <c r="AP1216" s="110"/>
      <c r="AQ1216" s="110"/>
      <c r="AR1216" s="110"/>
      <c r="AS1216" s="110"/>
      <c r="AT1216" s="110"/>
      <c r="AU1216" s="110"/>
      <c r="AV1216" s="110"/>
      <c r="AW1216" s="110"/>
      <c r="AX1216" s="110"/>
      <c r="AY1216" s="110"/>
      <c r="AZ1216" s="110"/>
    </row>
    <row r="1217" spans="2:52" s="16" customFormat="1" x14ac:dyDescent="0.25">
      <c r="B1217" s="53"/>
      <c r="C1217" s="15"/>
      <c r="I1217" s="15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  <c r="AI1217" s="110"/>
      <c r="AJ1217" s="110"/>
      <c r="AK1217" s="110"/>
      <c r="AL1217" s="110"/>
      <c r="AM1217" s="110"/>
      <c r="AN1217" s="110"/>
      <c r="AO1217" s="110"/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</row>
    <row r="1218" spans="2:52" s="16" customFormat="1" x14ac:dyDescent="0.25">
      <c r="B1218" s="53"/>
      <c r="C1218" s="15"/>
      <c r="I1218" s="15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0"/>
      <c r="Y1218" s="110"/>
      <c r="Z1218" s="110"/>
      <c r="AA1218" s="110"/>
      <c r="AB1218" s="110"/>
      <c r="AC1218" s="110"/>
      <c r="AD1218" s="110"/>
      <c r="AE1218" s="110"/>
      <c r="AF1218" s="110"/>
      <c r="AG1218" s="110"/>
      <c r="AH1218" s="110"/>
      <c r="AI1218" s="110"/>
      <c r="AJ1218" s="110"/>
      <c r="AK1218" s="110"/>
      <c r="AL1218" s="110"/>
      <c r="AM1218" s="110"/>
      <c r="AN1218" s="110"/>
      <c r="AO1218" s="110"/>
      <c r="AP1218" s="110"/>
      <c r="AQ1218" s="110"/>
      <c r="AR1218" s="110"/>
      <c r="AS1218" s="110"/>
      <c r="AT1218" s="110"/>
      <c r="AU1218" s="110"/>
      <c r="AV1218" s="110"/>
      <c r="AW1218" s="110"/>
      <c r="AX1218" s="110"/>
      <c r="AY1218" s="110"/>
      <c r="AZ1218" s="110"/>
    </row>
    <row r="1219" spans="2:52" s="16" customFormat="1" x14ac:dyDescent="0.25">
      <c r="B1219" s="53"/>
      <c r="C1219" s="15"/>
      <c r="I1219" s="15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  <c r="Z1219" s="110"/>
      <c r="AA1219" s="110"/>
      <c r="AB1219" s="110"/>
      <c r="AC1219" s="110"/>
      <c r="AD1219" s="110"/>
      <c r="AE1219" s="110"/>
      <c r="AF1219" s="110"/>
      <c r="AG1219" s="110"/>
      <c r="AH1219" s="110"/>
      <c r="AI1219" s="110"/>
      <c r="AJ1219" s="110"/>
      <c r="AK1219" s="110"/>
      <c r="AL1219" s="110"/>
      <c r="AM1219" s="110"/>
      <c r="AN1219" s="110"/>
      <c r="AO1219" s="110"/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</row>
    <row r="1220" spans="2:52" s="16" customFormat="1" x14ac:dyDescent="0.25">
      <c r="B1220" s="53"/>
      <c r="C1220" s="15"/>
      <c r="I1220" s="15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0"/>
      <c r="Y1220" s="110"/>
      <c r="Z1220" s="110"/>
      <c r="AA1220" s="110"/>
      <c r="AB1220" s="110"/>
      <c r="AC1220" s="110"/>
      <c r="AD1220" s="110"/>
      <c r="AE1220" s="110"/>
      <c r="AF1220" s="110"/>
      <c r="AG1220" s="110"/>
      <c r="AH1220" s="110"/>
      <c r="AI1220" s="110"/>
      <c r="AJ1220" s="110"/>
      <c r="AK1220" s="110"/>
      <c r="AL1220" s="110"/>
      <c r="AM1220" s="110"/>
      <c r="AN1220" s="110"/>
      <c r="AO1220" s="110"/>
      <c r="AP1220" s="110"/>
      <c r="AQ1220" s="110"/>
      <c r="AR1220" s="110"/>
      <c r="AS1220" s="110"/>
      <c r="AT1220" s="110"/>
      <c r="AU1220" s="110"/>
      <c r="AV1220" s="110"/>
      <c r="AW1220" s="110"/>
      <c r="AX1220" s="110"/>
      <c r="AY1220" s="110"/>
      <c r="AZ1220" s="110"/>
    </row>
    <row r="1221" spans="2:52" s="16" customFormat="1" x14ac:dyDescent="0.25">
      <c r="B1221" s="53"/>
      <c r="C1221" s="15"/>
      <c r="I1221" s="15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0"/>
      <c r="Y1221" s="110"/>
      <c r="Z1221" s="110"/>
      <c r="AA1221" s="110"/>
      <c r="AB1221" s="110"/>
      <c r="AC1221" s="110"/>
      <c r="AD1221" s="110"/>
      <c r="AE1221" s="110"/>
      <c r="AF1221" s="110"/>
      <c r="AG1221" s="110"/>
      <c r="AH1221" s="110"/>
      <c r="AI1221" s="110"/>
      <c r="AJ1221" s="110"/>
      <c r="AK1221" s="110"/>
      <c r="AL1221" s="110"/>
      <c r="AM1221" s="110"/>
      <c r="AN1221" s="110"/>
      <c r="AO1221" s="110"/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</row>
    <row r="1222" spans="2:52" s="16" customFormat="1" x14ac:dyDescent="0.25">
      <c r="B1222" s="53"/>
      <c r="C1222" s="15"/>
      <c r="I1222" s="15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0"/>
      <c r="Y1222" s="110"/>
      <c r="Z1222" s="110"/>
      <c r="AA1222" s="110"/>
      <c r="AB1222" s="110"/>
      <c r="AC1222" s="110"/>
      <c r="AD1222" s="110"/>
      <c r="AE1222" s="110"/>
      <c r="AF1222" s="110"/>
      <c r="AG1222" s="110"/>
      <c r="AH1222" s="110"/>
      <c r="AI1222" s="110"/>
      <c r="AJ1222" s="110"/>
      <c r="AK1222" s="110"/>
      <c r="AL1222" s="110"/>
      <c r="AM1222" s="110"/>
      <c r="AN1222" s="110"/>
      <c r="AO1222" s="110"/>
      <c r="AP1222" s="110"/>
      <c r="AQ1222" s="110"/>
      <c r="AR1222" s="110"/>
      <c r="AS1222" s="110"/>
      <c r="AT1222" s="110"/>
      <c r="AU1222" s="110"/>
      <c r="AV1222" s="110"/>
      <c r="AW1222" s="110"/>
      <c r="AX1222" s="110"/>
      <c r="AY1222" s="110"/>
      <c r="AZ1222" s="110"/>
    </row>
    <row r="1223" spans="2:52" s="16" customFormat="1" x14ac:dyDescent="0.25">
      <c r="B1223" s="53"/>
      <c r="C1223" s="15"/>
      <c r="I1223" s="15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0"/>
      <c r="Y1223" s="110"/>
      <c r="Z1223" s="110"/>
      <c r="AA1223" s="110"/>
      <c r="AB1223" s="110"/>
      <c r="AC1223" s="110"/>
      <c r="AD1223" s="110"/>
      <c r="AE1223" s="110"/>
      <c r="AF1223" s="110"/>
      <c r="AG1223" s="110"/>
      <c r="AH1223" s="110"/>
      <c r="AI1223" s="110"/>
      <c r="AJ1223" s="110"/>
      <c r="AK1223" s="110"/>
      <c r="AL1223" s="110"/>
      <c r="AM1223" s="110"/>
      <c r="AN1223" s="110"/>
      <c r="AO1223" s="110"/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</row>
    <row r="1224" spans="2:52" s="16" customFormat="1" x14ac:dyDescent="0.25">
      <c r="B1224" s="53"/>
      <c r="C1224" s="15"/>
      <c r="I1224" s="15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0"/>
      <c r="Y1224" s="110"/>
      <c r="Z1224" s="110"/>
      <c r="AA1224" s="110"/>
      <c r="AB1224" s="110"/>
      <c r="AC1224" s="110"/>
      <c r="AD1224" s="110"/>
      <c r="AE1224" s="110"/>
      <c r="AF1224" s="110"/>
      <c r="AG1224" s="110"/>
      <c r="AH1224" s="110"/>
      <c r="AI1224" s="110"/>
      <c r="AJ1224" s="110"/>
      <c r="AK1224" s="110"/>
      <c r="AL1224" s="110"/>
      <c r="AM1224" s="110"/>
      <c r="AN1224" s="110"/>
      <c r="AO1224" s="110"/>
      <c r="AP1224" s="110"/>
      <c r="AQ1224" s="110"/>
      <c r="AR1224" s="110"/>
      <c r="AS1224" s="110"/>
      <c r="AT1224" s="110"/>
      <c r="AU1224" s="110"/>
      <c r="AV1224" s="110"/>
      <c r="AW1224" s="110"/>
      <c r="AX1224" s="110"/>
      <c r="AY1224" s="110"/>
      <c r="AZ1224" s="110"/>
    </row>
    <row r="1225" spans="2:52" s="16" customFormat="1" x14ac:dyDescent="0.25">
      <c r="B1225" s="53"/>
      <c r="C1225" s="15"/>
      <c r="I1225" s="15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  <c r="AI1225" s="110"/>
      <c r="AJ1225" s="110"/>
      <c r="AK1225" s="110"/>
      <c r="AL1225" s="110"/>
      <c r="AM1225" s="110"/>
      <c r="AN1225" s="110"/>
      <c r="AO1225" s="110"/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</row>
    <row r="1226" spans="2:52" s="16" customFormat="1" x14ac:dyDescent="0.25">
      <c r="B1226" s="53"/>
      <c r="C1226" s="15"/>
      <c r="I1226" s="15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  <c r="AI1226" s="110"/>
      <c r="AJ1226" s="110"/>
      <c r="AK1226" s="110"/>
      <c r="AL1226" s="110"/>
      <c r="AM1226" s="110"/>
      <c r="AN1226" s="110"/>
      <c r="AO1226" s="110"/>
      <c r="AP1226" s="110"/>
      <c r="AQ1226" s="110"/>
      <c r="AR1226" s="110"/>
      <c r="AS1226" s="110"/>
      <c r="AT1226" s="110"/>
      <c r="AU1226" s="110"/>
      <c r="AV1226" s="110"/>
      <c r="AW1226" s="110"/>
      <c r="AX1226" s="110"/>
      <c r="AY1226" s="110"/>
      <c r="AZ1226" s="110"/>
    </row>
    <row r="1227" spans="2:52" s="16" customFormat="1" x14ac:dyDescent="0.25">
      <c r="B1227" s="53"/>
      <c r="C1227" s="15"/>
      <c r="I1227" s="15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  <c r="AI1227" s="110"/>
      <c r="AJ1227" s="110"/>
      <c r="AK1227" s="110"/>
      <c r="AL1227" s="110"/>
      <c r="AM1227" s="110"/>
      <c r="AN1227" s="110"/>
      <c r="AO1227" s="110"/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</row>
    <row r="1228" spans="2:52" s="16" customFormat="1" x14ac:dyDescent="0.25">
      <c r="B1228" s="53"/>
      <c r="C1228" s="15"/>
      <c r="I1228" s="15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  <c r="AI1228" s="110"/>
      <c r="AJ1228" s="110"/>
      <c r="AK1228" s="110"/>
      <c r="AL1228" s="110"/>
      <c r="AM1228" s="110"/>
      <c r="AN1228" s="110"/>
      <c r="AO1228" s="110"/>
      <c r="AP1228" s="110"/>
      <c r="AQ1228" s="110"/>
      <c r="AR1228" s="110"/>
      <c r="AS1228" s="110"/>
      <c r="AT1228" s="110"/>
      <c r="AU1228" s="110"/>
      <c r="AV1228" s="110"/>
      <c r="AW1228" s="110"/>
      <c r="AX1228" s="110"/>
      <c r="AY1228" s="110"/>
      <c r="AZ1228" s="110"/>
    </row>
    <row r="1229" spans="2:52" s="16" customFormat="1" x14ac:dyDescent="0.25">
      <c r="B1229" s="53"/>
      <c r="C1229" s="15"/>
      <c r="I1229" s="15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  <c r="AI1229" s="110"/>
      <c r="AJ1229" s="110"/>
      <c r="AK1229" s="110"/>
      <c r="AL1229" s="110"/>
      <c r="AM1229" s="110"/>
      <c r="AN1229" s="110"/>
      <c r="AO1229" s="110"/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</row>
    <row r="1230" spans="2:52" s="16" customFormat="1" x14ac:dyDescent="0.25">
      <c r="B1230" s="53"/>
      <c r="C1230" s="15"/>
      <c r="I1230" s="15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  <c r="AI1230" s="110"/>
      <c r="AJ1230" s="110"/>
      <c r="AK1230" s="110"/>
      <c r="AL1230" s="110"/>
      <c r="AM1230" s="110"/>
      <c r="AN1230" s="110"/>
      <c r="AO1230" s="110"/>
      <c r="AP1230" s="110"/>
      <c r="AQ1230" s="110"/>
      <c r="AR1230" s="110"/>
      <c r="AS1230" s="110"/>
      <c r="AT1230" s="110"/>
      <c r="AU1230" s="110"/>
      <c r="AV1230" s="110"/>
      <c r="AW1230" s="110"/>
      <c r="AX1230" s="110"/>
      <c r="AY1230" s="110"/>
      <c r="AZ1230" s="110"/>
    </row>
    <row r="1231" spans="2:52" s="16" customFormat="1" x14ac:dyDescent="0.25">
      <c r="B1231" s="53"/>
      <c r="C1231" s="15"/>
      <c r="I1231" s="15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  <c r="AI1231" s="110"/>
      <c r="AJ1231" s="110"/>
      <c r="AK1231" s="110"/>
      <c r="AL1231" s="110"/>
      <c r="AM1231" s="110"/>
      <c r="AN1231" s="110"/>
      <c r="AO1231" s="110"/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</row>
    <row r="1232" spans="2:52" s="16" customFormat="1" x14ac:dyDescent="0.25">
      <c r="B1232" s="53"/>
      <c r="C1232" s="15"/>
      <c r="I1232" s="15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  <c r="AI1232" s="110"/>
      <c r="AJ1232" s="110"/>
      <c r="AK1232" s="110"/>
      <c r="AL1232" s="110"/>
      <c r="AM1232" s="110"/>
      <c r="AN1232" s="110"/>
      <c r="AO1232" s="110"/>
      <c r="AP1232" s="110"/>
      <c r="AQ1232" s="110"/>
      <c r="AR1232" s="110"/>
      <c r="AS1232" s="110"/>
      <c r="AT1232" s="110"/>
      <c r="AU1232" s="110"/>
      <c r="AV1232" s="110"/>
      <c r="AW1232" s="110"/>
      <c r="AX1232" s="110"/>
      <c r="AY1232" s="110"/>
      <c r="AZ1232" s="110"/>
    </row>
    <row r="1233" spans="2:52" s="16" customFormat="1" x14ac:dyDescent="0.25">
      <c r="B1233" s="53"/>
      <c r="C1233" s="15"/>
      <c r="I1233" s="15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0"/>
      <c r="Y1233" s="110"/>
      <c r="Z1233" s="110"/>
      <c r="AA1233" s="110"/>
      <c r="AB1233" s="110"/>
      <c r="AC1233" s="110"/>
      <c r="AD1233" s="110"/>
      <c r="AE1233" s="110"/>
      <c r="AF1233" s="110"/>
      <c r="AG1233" s="110"/>
      <c r="AH1233" s="110"/>
      <c r="AI1233" s="110"/>
      <c r="AJ1233" s="110"/>
      <c r="AK1233" s="110"/>
      <c r="AL1233" s="110"/>
      <c r="AM1233" s="110"/>
      <c r="AN1233" s="110"/>
      <c r="AO1233" s="110"/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</row>
    <row r="1234" spans="2:52" s="16" customFormat="1" x14ac:dyDescent="0.25">
      <c r="B1234" s="53"/>
      <c r="C1234" s="15"/>
      <c r="I1234" s="15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  <c r="AA1234" s="110"/>
      <c r="AB1234" s="110"/>
      <c r="AC1234" s="110"/>
      <c r="AD1234" s="110"/>
      <c r="AE1234" s="110"/>
      <c r="AF1234" s="110"/>
      <c r="AG1234" s="110"/>
      <c r="AH1234" s="110"/>
      <c r="AI1234" s="110"/>
      <c r="AJ1234" s="110"/>
      <c r="AK1234" s="110"/>
      <c r="AL1234" s="110"/>
      <c r="AM1234" s="110"/>
      <c r="AN1234" s="110"/>
      <c r="AO1234" s="110"/>
      <c r="AP1234" s="110"/>
      <c r="AQ1234" s="110"/>
      <c r="AR1234" s="110"/>
      <c r="AS1234" s="110"/>
      <c r="AT1234" s="110"/>
      <c r="AU1234" s="110"/>
      <c r="AV1234" s="110"/>
      <c r="AW1234" s="110"/>
      <c r="AX1234" s="110"/>
      <c r="AY1234" s="110"/>
      <c r="AZ1234" s="110"/>
    </row>
    <row r="1235" spans="2:52" s="16" customFormat="1" x14ac:dyDescent="0.25">
      <c r="B1235" s="53"/>
      <c r="C1235" s="15"/>
      <c r="I1235" s="15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0"/>
      <c r="Y1235" s="110"/>
      <c r="Z1235" s="110"/>
      <c r="AA1235" s="110"/>
      <c r="AB1235" s="110"/>
      <c r="AC1235" s="110"/>
      <c r="AD1235" s="110"/>
      <c r="AE1235" s="110"/>
      <c r="AF1235" s="110"/>
      <c r="AG1235" s="110"/>
      <c r="AH1235" s="110"/>
      <c r="AI1235" s="110"/>
      <c r="AJ1235" s="110"/>
      <c r="AK1235" s="110"/>
      <c r="AL1235" s="110"/>
      <c r="AM1235" s="110"/>
      <c r="AN1235" s="110"/>
      <c r="AO1235" s="110"/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</row>
    <row r="1236" spans="2:52" s="16" customFormat="1" x14ac:dyDescent="0.25">
      <c r="B1236" s="53"/>
      <c r="C1236" s="15"/>
      <c r="I1236" s="15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  <c r="AA1236" s="110"/>
      <c r="AB1236" s="110"/>
      <c r="AC1236" s="110"/>
      <c r="AD1236" s="110"/>
      <c r="AE1236" s="110"/>
      <c r="AF1236" s="110"/>
      <c r="AG1236" s="110"/>
      <c r="AH1236" s="110"/>
      <c r="AI1236" s="110"/>
      <c r="AJ1236" s="110"/>
      <c r="AK1236" s="110"/>
      <c r="AL1236" s="110"/>
      <c r="AM1236" s="110"/>
      <c r="AN1236" s="110"/>
      <c r="AO1236" s="110"/>
      <c r="AP1236" s="110"/>
      <c r="AQ1236" s="110"/>
      <c r="AR1236" s="110"/>
      <c r="AS1236" s="110"/>
      <c r="AT1236" s="110"/>
      <c r="AU1236" s="110"/>
      <c r="AV1236" s="110"/>
      <c r="AW1236" s="110"/>
      <c r="AX1236" s="110"/>
      <c r="AY1236" s="110"/>
      <c r="AZ1236" s="110"/>
    </row>
    <row r="1237" spans="2:52" s="16" customFormat="1" x14ac:dyDescent="0.25">
      <c r="B1237" s="53"/>
      <c r="C1237" s="15"/>
      <c r="I1237" s="15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0"/>
      <c r="Y1237" s="110"/>
      <c r="Z1237" s="110"/>
      <c r="AA1237" s="110"/>
      <c r="AB1237" s="110"/>
      <c r="AC1237" s="110"/>
      <c r="AD1237" s="110"/>
      <c r="AE1237" s="110"/>
      <c r="AF1237" s="110"/>
      <c r="AG1237" s="110"/>
      <c r="AH1237" s="110"/>
      <c r="AI1237" s="110"/>
      <c r="AJ1237" s="110"/>
      <c r="AK1237" s="110"/>
      <c r="AL1237" s="110"/>
      <c r="AM1237" s="110"/>
      <c r="AN1237" s="110"/>
      <c r="AO1237" s="110"/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</row>
    <row r="1238" spans="2:52" s="16" customFormat="1" x14ac:dyDescent="0.25">
      <c r="B1238" s="53"/>
      <c r="C1238" s="15"/>
      <c r="I1238" s="15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0"/>
      <c r="Y1238" s="110"/>
      <c r="Z1238" s="110"/>
      <c r="AA1238" s="110"/>
      <c r="AB1238" s="110"/>
      <c r="AC1238" s="110"/>
      <c r="AD1238" s="110"/>
      <c r="AE1238" s="110"/>
      <c r="AF1238" s="110"/>
      <c r="AG1238" s="110"/>
      <c r="AH1238" s="110"/>
      <c r="AI1238" s="110"/>
      <c r="AJ1238" s="110"/>
      <c r="AK1238" s="110"/>
      <c r="AL1238" s="110"/>
      <c r="AM1238" s="110"/>
      <c r="AN1238" s="110"/>
      <c r="AO1238" s="110"/>
      <c r="AP1238" s="110"/>
      <c r="AQ1238" s="110"/>
      <c r="AR1238" s="110"/>
      <c r="AS1238" s="110"/>
      <c r="AT1238" s="110"/>
      <c r="AU1238" s="110"/>
      <c r="AV1238" s="110"/>
      <c r="AW1238" s="110"/>
      <c r="AX1238" s="110"/>
      <c r="AY1238" s="110"/>
      <c r="AZ1238" s="110"/>
    </row>
    <row r="1239" spans="2:52" s="16" customFormat="1" x14ac:dyDescent="0.25">
      <c r="B1239" s="53"/>
      <c r="C1239" s="15"/>
      <c r="I1239" s="15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0"/>
      <c r="Y1239" s="110"/>
      <c r="Z1239" s="110"/>
      <c r="AA1239" s="110"/>
      <c r="AB1239" s="110"/>
      <c r="AC1239" s="110"/>
      <c r="AD1239" s="110"/>
      <c r="AE1239" s="110"/>
      <c r="AF1239" s="110"/>
      <c r="AG1239" s="110"/>
      <c r="AH1239" s="110"/>
      <c r="AI1239" s="110"/>
      <c r="AJ1239" s="110"/>
      <c r="AK1239" s="110"/>
      <c r="AL1239" s="110"/>
      <c r="AM1239" s="110"/>
      <c r="AN1239" s="110"/>
      <c r="AO1239" s="110"/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</row>
    <row r="1240" spans="2:52" s="16" customFormat="1" x14ac:dyDescent="0.25">
      <c r="B1240" s="53"/>
      <c r="C1240" s="15"/>
      <c r="I1240" s="15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  <c r="AI1240" s="110"/>
      <c r="AJ1240" s="110"/>
      <c r="AK1240" s="110"/>
      <c r="AL1240" s="110"/>
      <c r="AM1240" s="110"/>
      <c r="AN1240" s="110"/>
      <c r="AO1240" s="110"/>
      <c r="AP1240" s="110"/>
      <c r="AQ1240" s="110"/>
      <c r="AR1240" s="110"/>
      <c r="AS1240" s="110"/>
      <c r="AT1240" s="110"/>
      <c r="AU1240" s="110"/>
      <c r="AV1240" s="110"/>
      <c r="AW1240" s="110"/>
      <c r="AX1240" s="110"/>
      <c r="AY1240" s="110"/>
      <c r="AZ1240" s="110"/>
    </row>
    <row r="1241" spans="2:52" s="16" customFormat="1" x14ac:dyDescent="0.25">
      <c r="B1241" s="53"/>
      <c r="C1241" s="15"/>
      <c r="I1241" s="15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  <c r="AI1241" s="110"/>
      <c r="AJ1241" s="110"/>
      <c r="AK1241" s="110"/>
      <c r="AL1241" s="110"/>
      <c r="AM1241" s="110"/>
      <c r="AN1241" s="110"/>
      <c r="AO1241" s="110"/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</row>
    <row r="1242" spans="2:52" s="16" customFormat="1" x14ac:dyDescent="0.25">
      <c r="B1242" s="53"/>
      <c r="C1242" s="15"/>
      <c r="I1242" s="15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  <c r="AI1242" s="110"/>
      <c r="AJ1242" s="110"/>
      <c r="AK1242" s="110"/>
      <c r="AL1242" s="110"/>
      <c r="AM1242" s="110"/>
      <c r="AN1242" s="110"/>
      <c r="AO1242" s="110"/>
      <c r="AP1242" s="110"/>
      <c r="AQ1242" s="110"/>
      <c r="AR1242" s="110"/>
      <c r="AS1242" s="110"/>
      <c r="AT1242" s="110"/>
      <c r="AU1242" s="110"/>
      <c r="AV1242" s="110"/>
      <c r="AW1242" s="110"/>
      <c r="AX1242" s="110"/>
      <c r="AY1242" s="110"/>
      <c r="AZ1242" s="110"/>
    </row>
    <row r="1243" spans="2:52" s="16" customFormat="1" x14ac:dyDescent="0.25">
      <c r="B1243" s="53"/>
      <c r="C1243" s="15"/>
      <c r="I1243" s="15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  <c r="AI1243" s="110"/>
      <c r="AJ1243" s="110"/>
      <c r="AK1243" s="110"/>
      <c r="AL1243" s="110"/>
      <c r="AM1243" s="110"/>
      <c r="AN1243" s="110"/>
      <c r="AO1243" s="110"/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</row>
    <row r="1244" spans="2:52" s="16" customFormat="1" x14ac:dyDescent="0.25">
      <c r="B1244" s="53"/>
      <c r="C1244" s="15"/>
      <c r="I1244" s="15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  <c r="Z1244" s="110"/>
      <c r="AA1244" s="110"/>
      <c r="AB1244" s="110"/>
      <c r="AC1244" s="110"/>
      <c r="AD1244" s="110"/>
      <c r="AE1244" s="110"/>
      <c r="AF1244" s="110"/>
      <c r="AG1244" s="110"/>
      <c r="AH1244" s="110"/>
      <c r="AI1244" s="110"/>
      <c r="AJ1244" s="110"/>
      <c r="AK1244" s="110"/>
      <c r="AL1244" s="110"/>
      <c r="AM1244" s="110"/>
      <c r="AN1244" s="110"/>
      <c r="AO1244" s="110"/>
      <c r="AP1244" s="110"/>
      <c r="AQ1244" s="110"/>
      <c r="AR1244" s="110"/>
      <c r="AS1244" s="110"/>
      <c r="AT1244" s="110"/>
      <c r="AU1244" s="110"/>
      <c r="AV1244" s="110"/>
      <c r="AW1244" s="110"/>
      <c r="AX1244" s="110"/>
      <c r="AY1244" s="110"/>
      <c r="AZ1244" s="110"/>
    </row>
    <row r="1245" spans="2:52" s="16" customFormat="1" x14ac:dyDescent="0.25">
      <c r="B1245" s="53"/>
      <c r="C1245" s="15"/>
      <c r="I1245" s="15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  <c r="AI1245" s="110"/>
      <c r="AJ1245" s="110"/>
      <c r="AK1245" s="110"/>
      <c r="AL1245" s="110"/>
      <c r="AM1245" s="110"/>
      <c r="AN1245" s="110"/>
      <c r="AO1245" s="110"/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</row>
    <row r="1246" spans="2:52" s="16" customFormat="1" x14ac:dyDescent="0.25">
      <c r="B1246" s="53"/>
      <c r="C1246" s="15"/>
      <c r="I1246" s="15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  <c r="Z1246" s="110"/>
      <c r="AA1246" s="110"/>
      <c r="AB1246" s="110"/>
      <c r="AC1246" s="110"/>
      <c r="AD1246" s="110"/>
      <c r="AE1246" s="110"/>
      <c r="AF1246" s="110"/>
      <c r="AG1246" s="110"/>
      <c r="AH1246" s="110"/>
      <c r="AI1246" s="110"/>
      <c r="AJ1246" s="110"/>
      <c r="AK1246" s="110"/>
      <c r="AL1246" s="110"/>
      <c r="AM1246" s="110"/>
      <c r="AN1246" s="110"/>
      <c r="AO1246" s="110"/>
      <c r="AP1246" s="110"/>
      <c r="AQ1246" s="110"/>
      <c r="AR1246" s="110"/>
      <c r="AS1246" s="110"/>
      <c r="AT1246" s="110"/>
      <c r="AU1246" s="110"/>
      <c r="AV1246" s="110"/>
      <c r="AW1246" s="110"/>
      <c r="AX1246" s="110"/>
      <c r="AY1246" s="110"/>
      <c r="AZ1246" s="110"/>
    </row>
    <row r="1247" spans="2:52" s="16" customFormat="1" x14ac:dyDescent="0.25">
      <c r="B1247" s="53"/>
      <c r="C1247" s="15"/>
      <c r="I1247" s="15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  <c r="AI1247" s="110"/>
      <c r="AJ1247" s="110"/>
      <c r="AK1247" s="110"/>
      <c r="AL1247" s="110"/>
      <c r="AM1247" s="110"/>
      <c r="AN1247" s="110"/>
      <c r="AO1247" s="110"/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</row>
    <row r="1248" spans="2:52" s="16" customFormat="1" x14ac:dyDescent="0.25">
      <c r="B1248" s="53"/>
      <c r="C1248" s="15"/>
      <c r="I1248" s="15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  <c r="Z1248" s="110"/>
      <c r="AA1248" s="110"/>
      <c r="AB1248" s="110"/>
      <c r="AC1248" s="110"/>
      <c r="AD1248" s="110"/>
      <c r="AE1248" s="110"/>
      <c r="AF1248" s="110"/>
      <c r="AG1248" s="110"/>
      <c r="AH1248" s="110"/>
      <c r="AI1248" s="110"/>
      <c r="AJ1248" s="110"/>
      <c r="AK1248" s="110"/>
      <c r="AL1248" s="110"/>
      <c r="AM1248" s="110"/>
      <c r="AN1248" s="110"/>
      <c r="AO1248" s="110"/>
      <c r="AP1248" s="110"/>
      <c r="AQ1248" s="110"/>
      <c r="AR1248" s="110"/>
      <c r="AS1248" s="110"/>
      <c r="AT1248" s="110"/>
      <c r="AU1248" s="110"/>
      <c r="AV1248" s="110"/>
      <c r="AW1248" s="110"/>
      <c r="AX1248" s="110"/>
      <c r="AY1248" s="110"/>
      <c r="AZ1248" s="110"/>
    </row>
    <row r="1249" spans="2:52" s="16" customFormat="1" x14ac:dyDescent="0.25">
      <c r="B1249" s="53"/>
      <c r="C1249" s="15"/>
      <c r="I1249" s="15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0"/>
      <c r="Y1249" s="110"/>
      <c r="Z1249" s="110"/>
      <c r="AA1249" s="110"/>
      <c r="AB1249" s="110"/>
      <c r="AC1249" s="110"/>
      <c r="AD1249" s="110"/>
      <c r="AE1249" s="110"/>
      <c r="AF1249" s="110"/>
      <c r="AG1249" s="110"/>
      <c r="AH1249" s="110"/>
      <c r="AI1249" s="110"/>
      <c r="AJ1249" s="110"/>
      <c r="AK1249" s="110"/>
      <c r="AL1249" s="110"/>
      <c r="AM1249" s="110"/>
      <c r="AN1249" s="110"/>
      <c r="AO1249" s="110"/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</row>
    <row r="1250" spans="2:52" s="16" customFormat="1" x14ac:dyDescent="0.25">
      <c r="B1250" s="53"/>
      <c r="C1250" s="15"/>
      <c r="I1250" s="15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0"/>
      <c r="Y1250" s="110"/>
      <c r="Z1250" s="110"/>
      <c r="AA1250" s="110"/>
      <c r="AB1250" s="110"/>
      <c r="AC1250" s="110"/>
      <c r="AD1250" s="110"/>
      <c r="AE1250" s="110"/>
      <c r="AF1250" s="110"/>
      <c r="AG1250" s="110"/>
      <c r="AH1250" s="110"/>
      <c r="AI1250" s="110"/>
      <c r="AJ1250" s="110"/>
      <c r="AK1250" s="110"/>
      <c r="AL1250" s="110"/>
      <c r="AM1250" s="110"/>
      <c r="AN1250" s="110"/>
      <c r="AO1250" s="110"/>
      <c r="AP1250" s="110"/>
      <c r="AQ1250" s="110"/>
      <c r="AR1250" s="110"/>
      <c r="AS1250" s="110"/>
      <c r="AT1250" s="110"/>
      <c r="AU1250" s="110"/>
      <c r="AV1250" s="110"/>
      <c r="AW1250" s="110"/>
      <c r="AX1250" s="110"/>
      <c r="AY1250" s="110"/>
      <c r="AZ1250" s="110"/>
    </row>
    <row r="1251" spans="2:52" s="16" customFormat="1" x14ac:dyDescent="0.25">
      <c r="B1251" s="53"/>
      <c r="C1251" s="15"/>
      <c r="I1251" s="15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0"/>
      <c r="Y1251" s="110"/>
      <c r="Z1251" s="110"/>
      <c r="AA1251" s="110"/>
      <c r="AB1251" s="110"/>
      <c r="AC1251" s="110"/>
      <c r="AD1251" s="110"/>
      <c r="AE1251" s="110"/>
      <c r="AF1251" s="110"/>
      <c r="AG1251" s="110"/>
      <c r="AH1251" s="110"/>
      <c r="AI1251" s="110"/>
      <c r="AJ1251" s="110"/>
      <c r="AK1251" s="110"/>
      <c r="AL1251" s="110"/>
      <c r="AM1251" s="110"/>
      <c r="AN1251" s="110"/>
      <c r="AO1251" s="110"/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</row>
    <row r="1252" spans="2:52" s="16" customFormat="1" x14ac:dyDescent="0.25">
      <c r="B1252" s="53"/>
      <c r="C1252" s="15"/>
      <c r="I1252" s="15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0"/>
      <c r="Y1252" s="110"/>
      <c r="Z1252" s="110"/>
      <c r="AA1252" s="110"/>
      <c r="AB1252" s="110"/>
      <c r="AC1252" s="110"/>
      <c r="AD1252" s="110"/>
      <c r="AE1252" s="110"/>
      <c r="AF1252" s="110"/>
      <c r="AG1252" s="110"/>
      <c r="AH1252" s="110"/>
      <c r="AI1252" s="110"/>
      <c r="AJ1252" s="110"/>
      <c r="AK1252" s="110"/>
      <c r="AL1252" s="110"/>
      <c r="AM1252" s="110"/>
      <c r="AN1252" s="110"/>
      <c r="AO1252" s="110"/>
      <c r="AP1252" s="110"/>
      <c r="AQ1252" s="110"/>
      <c r="AR1252" s="110"/>
      <c r="AS1252" s="110"/>
      <c r="AT1252" s="110"/>
      <c r="AU1252" s="110"/>
      <c r="AV1252" s="110"/>
      <c r="AW1252" s="110"/>
      <c r="AX1252" s="110"/>
      <c r="AY1252" s="110"/>
      <c r="AZ1252" s="110"/>
    </row>
    <row r="1253" spans="2:52" s="16" customFormat="1" x14ac:dyDescent="0.25">
      <c r="B1253" s="53"/>
      <c r="C1253" s="15"/>
      <c r="I1253" s="15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0"/>
      <c r="Y1253" s="110"/>
      <c r="Z1253" s="110"/>
      <c r="AA1253" s="110"/>
      <c r="AB1253" s="110"/>
      <c r="AC1253" s="110"/>
      <c r="AD1253" s="110"/>
      <c r="AE1253" s="110"/>
      <c r="AF1253" s="110"/>
      <c r="AG1253" s="110"/>
      <c r="AH1253" s="110"/>
      <c r="AI1253" s="110"/>
      <c r="AJ1253" s="110"/>
      <c r="AK1253" s="110"/>
      <c r="AL1253" s="110"/>
      <c r="AM1253" s="110"/>
      <c r="AN1253" s="110"/>
      <c r="AO1253" s="110"/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</row>
    <row r="1254" spans="2:52" s="16" customFormat="1" x14ac:dyDescent="0.25">
      <c r="B1254" s="53"/>
      <c r="C1254" s="15"/>
      <c r="I1254" s="15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  <c r="Z1254" s="110"/>
      <c r="AA1254" s="110"/>
      <c r="AB1254" s="110"/>
      <c r="AC1254" s="110"/>
      <c r="AD1254" s="110"/>
      <c r="AE1254" s="110"/>
      <c r="AF1254" s="110"/>
      <c r="AG1254" s="110"/>
      <c r="AH1254" s="110"/>
      <c r="AI1254" s="110"/>
      <c r="AJ1254" s="110"/>
      <c r="AK1254" s="110"/>
      <c r="AL1254" s="110"/>
      <c r="AM1254" s="110"/>
      <c r="AN1254" s="110"/>
      <c r="AO1254" s="110"/>
      <c r="AP1254" s="110"/>
      <c r="AQ1254" s="110"/>
      <c r="AR1254" s="110"/>
      <c r="AS1254" s="110"/>
      <c r="AT1254" s="110"/>
      <c r="AU1254" s="110"/>
      <c r="AV1254" s="110"/>
      <c r="AW1254" s="110"/>
      <c r="AX1254" s="110"/>
      <c r="AY1254" s="110"/>
      <c r="AZ1254" s="110"/>
    </row>
    <row r="1255" spans="2:52" s="16" customFormat="1" x14ac:dyDescent="0.25">
      <c r="B1255" s="53"/>
      <c r="C1255" s="15"/>
      <c r="I1255" s="15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0"/>
      <c r="Y1255" s="110"/>
      <c r="Z1255" s="110"/>
      <c r="AA1255" s="110"/>
      <c r="AB1255" s="110"/>
      <c r="AC1255" s="110"/>
      <c r="AD1255" s="110"/>
      <c r="AE1255" s="110"/>
      <c r="AF1255" s="110"/>
      <c r="AG1255" s="110"/>
      <c r="AH1255" s="110"/>
      <c r="AI1255" s="110"/>
      <c r="AJ1255" s="110"/>
      <c r="AK1255" s="110"/>
      <c r="AL1255" s="110"/>
      <c r="AM1255" s="110"/>
      <c r="AN1255" s="110"/>
      <c r="AO1255" s="110"/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</row>
    <row r="1256" spans="2:52" s="16" customFormat="1" x14ac:dyDescent="0.25">
      <c r="B1256" s="53"/>
      <c r="C1256" s="15"/>
      <c r="I1256" s="15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  <c r="Z1256" s="110"/>
      <c r="AA1256" s="110"/>
      <c r="AB1256" s="110"/>
      <c r="AC1256" s="110"/>
      <c r="AD1256" s="110"/>
      <c r="AE1256" s="110"/>
      <c r="AF1256" s="110"/>
      <c r="AG1256" s="110"/>
      <c r="AH1256" s="110"/>
      <c r="AI1256" s="110"/>
      <c r="AJ1256" s="110"/>
      <c r="AK1256" s="110"/>
      <c r="AL1256" s="110"/>
      <c r="AM1256" s="110"/>
      <c r="AN1256" s="110"/>
      <c r="AO1256" s="110"/>
      <c r="AP1256" s="110"/>
      <c r="AQ1256" s="110"/>
      <c r="AR1256" s="110"/>
      <c r="AS1256" s="110"/>
      <c r="AT1256" s="110"/>
      <c r="AU1256" s="110"/>
      <c r="AV1256" s="110"/>
      <c r="AW1256" s="110"/>
      <c r="AX1256" s="110"/>
      <c r="AY1256" s="110"/>
      <c r="AZ1256" s="110"/>
    </row>
    <row r="1257" spans="2:52" s="16" customFormat="1" x14ac:dyDescent="0.25">
      <c r="B1257" s="53"/>
      <c r="C1257" s="15"/>
      <c r="I1257" s="15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  <c r="AI1257" s="110"/>
      <c r="AJ1257" s="110"/>
      <c r="AK1257" s="110"/>
      <c r="AL1257" s="110"/>
      <c r="AM1257" s="110"/>
      <c r="AN1257" s="110"/>
      <c r="AO1257" s="110"/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</row>
    <row r="1258" spans="2:52" s="16" customFormat="1" x14ac:dyDescent="0.25">
      <c r="B1258" s="53"/>
      <c r="C1258" s="15"/>
      <c r="I1258" s="15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0"/>
      <c r="AE1258" s="110"/>
      <c r="AF1258" s="110"/>
      <c r="AG1258" s="110"/>
      <c r="AH1258" s="110"/>
      <c r="AI1258" s="110"/>
      <c r="AJ1258" s="110"/>
      <c r="AK1258" s="110"/>
      <c r="AL1258" s="110"/>
      <c r="AM1258" s="110"/>
      <c r="AN1258" s="110"/>
      <c r="AO1258" s="110"/>
      <c r="AP1258" s="110"/>
      <c r="AQ1258" s="110"/>
      <c r="AR1258" s="110"/>
      <c r="AS1258" s="110"/>
      <c r="AT1258" s="110"/>
      <c r="AU1258" s="110"/>
      <c r="AV1258" s="110"/>
      <c r="AW1258" s="110"/>
      <c r="AX1258" s="110"/>
      <c r="AY1258" s="110"/>
      <c r="AZ1258" s="110"/>
    </row>
    <row r="1259" spans="2:52" s="16" customFormat="1" x14ac:dyDescent="0.25">
      <c r="B1259" s="53"/>
      <c r="C1259" s="15"/>
      <c r="I1259" s="15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  <c r="AI1259" s="110"/>
      <c r="AJ1259" s="110"/>
      <c r="AK1259" s="110"/>
      <c r="AL1259" s="110"/>
      <c r="AM1259" s="110"/>
      <c r="AN1259" s="110"/>
      <c r="AO1259" s="110"/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</row>
    <row r="1260" spans="2:52" s="16" customFormat="1" x14ac:dyDescent="0.25">
      <c r="B1260" s="53"/>
      <c r="C1260" s="15"/>
      <c r="I1260" s="15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0"/>
      <c r="AE1260" s="110"/>
      <c r="AF1260" s="110"/>
      <c r="AG1260" s="110"/>
      <c r="AH1260" s="110"/>
      <c r="AI1260" s="110"/>
      <c r="AJ1260" s="110"/>
      <c r="AK1260" s="110"/>
      <c r="AL1260" s="110"/>
      <c r="AM1260" s="110"/>
      <c r="AN1260" s="110"/>
      <c r="AO1260" s="110"/>
      <c r="AP1260" s="110"/>
      <c r="AQ1260" s="110"/>
      <c r="AR1260" s="110"/>
      <c r="AS1260" s="110"/>
      <c r="AT1260" s="110"/>
      <c r="AU1260" s="110"/>
      <c r="AV1260" s="110"/>
      <c r="AW1260" s="110"/>
      <c r="AX1260" s="110"/>
      <c r="AY1260" s="110"/>
      <c r="AZ1260" s="110"/>
    </row>
    <row r="1261" spans="2:52" s="16" customFormat="1" x14ac:dyDescent="0.25">
      <c r="B1261" s="53"/>
      <c r="C1261" s="15"/>
      <c r="I1261" s="15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  <c r="AI1261" s="110"/>
      <c r="AJ1261" s="110"/>
      <c r="AK1261" s="110"/>
      <c r="AL1261" s="110"/>
      <c r="AM1261" s="110"/>
      <c r="AN1261" s="110"/>
      <c r="AO1261" s="110"/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</row>
    <row r="1262" spans="2:52" s="16" customFormat="1" x14ac:dyDescent="0.25">
      <c r="B1262" s="53"/>
      <c r="C1262" s="15"/>
      <c r="I1262" s="15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  <c r="Z1262" s="110"/>
      <c r="AA1262" s="110"/>
      <c r="AB1262" s="110"/>
      <c r="AC1262" s="110"/>
      <c r="AD1262" s="110"/>
      <c r="AE1262" s="110"/>
      <c r="AF1262" s="110"/>
      <c r="AG1262" s="110"/>
      <c r="AH1262" s="110"/>
      <c r="AI1262" s="110"/>
      <c r="AJ1262" s="110"/>
      <c r="AK1262" s="110"/>
      <c r="AL1262" s="110"/>
      <c r="AM1262" s="110"/>
      <c r="AN1262" s="110"/>
      <c r="AO1262" s="110"/>
      <c r="AP1262" s="110"/>
      <c r="AQ1262" s="110"/>
      <c r="AR1262" s="110"/>
      <c r="AS1262" s="110"/>
      <c r="AT1262" s="110"/>
      <c r="AU1262" s="110"/>
      <c r="AV1262" s="110"/>
      <c r="AW1262" s="110"/>
      <c r="AX1262" s="110"/>
      <c r="AY1262" s="110"/>
      <c r="AZ1262" s="110"/>
    </row>
    <row r="1263" spans="2:52" s="16" customFormat="1" x14ac:dyDescent="0.25">
      <c r="B1263" s="53"/>
      <c r="C1263" s="15"/>
      <c r="I1263" s="15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  <c r="AI1263" s="110"/>
      <c r="AJ1263" s="110"/>
      <c r="AK1263" s="110"/>
      <c r="AL1263" s="110"/>
      <c r="AM1263" s="110"/>
      <c r="AN1263" s="110"/>
      <c r="AO1263" s="110"/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</row>
    <row r="1264" spans="2:52" s="16" customFormat="1" x14ac:dyDescent="0.25">
      <c r="B1264" s="53"/>
      <c r="C1264" s="15"/>
      <c r="I1264" s="15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  <c r="Z1264" s="110"/>
      <c r="AA1264" s="110"/>
      <c r="AB1264" s="110"/>
      <c r="AC1264" s="110"/>
      <c r="AD1264" s="110"/>
      <c r="AE1264" s="110"/>
      <c r="AF1264" s="110"/>
      <c r="AG1264" s="110"/>
      <c r="AH1264" s="110"/>
      <c r="AI1264" s="110"/>
      <c r="AJ1264" s="110"/>
      <c r="AK1264" s="110"/>
      <c r="AL1264" s="110"/>
      <c r="AM1264" s="110"/>
      <c r="AN1264" s="110"/>
      <c r="AO1264" s="110"/>
      <c r="AP1264" s="110"/>
      <c r="AQ1264" s="110"/>
      <c r="AR1264" s="110"/>
      <c r="AS1264" s="110"/>
      <c r="AT1264" s="110"/>
      <c r="AU1264" s="110"/>
      <c r="AV1264" s="110"/>
      <c r="AW1264" s="110"/>
      <c r="AX1264" s="110"/>
      <c r="AY1264" s="110"/>
      <c r="AZ1264" s="110"/>
    </row>
    <row r="1265" spans="2:52" s="16" customFormat="1" x14ac:dyDescent="0.25">
      <c r="B1265" s="53"/>
      <c r="C1265" s="15"/>
      <c r="I1265" s="15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0"/>
      <c r="Y1265" s="110"/>
      <c r="Z1265" s="110"/>
      <c r="AA1265" s="110"/>
      <c r="AB1265" s="110"/>
      <c r="AC1265" s="110"/>
      <c r="AD1265" s="110"/>
      <c r="AE1265" s="110"/>
      <c r="AF1265" s="110"/>
      <c r="AG1265" s="110"/>
      <c r="AH1265" s="110"/>
      <c r="AI1265" s="110"/>
      <c r="AJ1265" s="110"/>
      <c r="AK1265" s="110"/>
      <c r="AL1265" s="110"/>
      <c r="AM1265" s="110"/>
      <c r="AN1265" s="110"/>
      <c r="AO1265" s="110"/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</row>
    <row r="1266" spans="2:52" s="16" customFormat="1" x14ac:dyDescent="0.25">
      <c r="B1266" s="53"/>
      <c r="C1266" s="15"/>
      <c r="I1266" s="15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0"/>
      <c r="Y1266" s="110"/>
      <c r="Z1266" s="110"/>
      <c r="AA1266" s="110"/>
      <c r="AB1266" s="110"/>
      <c r="AC1266" s="110"/>
      <c r="AD1266" s="110"/>
      <c r="AE1266" s="110"/>
      <c r="AF1266" s="110"/>
      <c r="AG1266" s="110"/>
      <c r="AH1266" s="110"/>
      <c r="AI1266" s="110"/>
      <c r="AJ1266" s="110"/>
      <c r="AK1266" s="110"/>
      <c r="AL1266" s="110"/>
      <c r="AM1266" s="110"/>
      <c r="AN1266" s="110"/>
      <c r="AO1266" s="110"/>
      <c r="AP1266" s="110"/>
      <c r="AQ1266" s="110"/>
      <c r="AR1266" s="110"/>
      <c r="AS1266" s="110"/>
      <c r="AT1266" s="110"/>
      <c r="AU1266" s="110"/>
      <c r="AV1266" s="110"/>
      <c r="AW1266" s="110"/>
      <c r="AX1266" s="110"/>
      <c r="AY1266" s="110"/>
      <c r="AZ1266" s="110"/>
    </row>
    <row r="1267" spans="2:52" s="16" customFormat="1" x14ac:dyDescent="0.25">
      <c r="B1267" s="53"/>
      <c r="C1267" s="15"/>
      <c r="I1267" s="15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  <c r="Z1267" s="110"/>
      <c r="AA1267" s="110"/>
      <c r="AB1267" s="110"/>
      <c r="AC1267" s="110"/>
      <c r="AD1267" s="110"/>
      <c r="AE1267" s="110"/>
      <c r="AF1267" s="110"/>
      <c r="AG1267" s="110"/>
      <c r="AH1267" s="110"/>
      <c r="AI1267" s="110"/>
      <c r="AJ1267" s="110"/>
      <c r="AK1267" s="110"/>
      <c r="AL1267" s="110"/>
      <c r="AM1267" s="110"/>
      <c r="AN1267" s="110"/>
      <c r="AO1267" s="110"/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</row>
    <row r="1268" spans="2:52" s="16" customFormat="1" x14ac:dyDescent="0.25">
      <c r="B1268" s="53"/>
      <c r="C1268" s="15"/>
      <c r="I1268" s="15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0"/>
      <c r="Y1268" s="110"/>
      <c r="Z1268" s="110"/>
      <c r="AA1268" s="110"/>
      <c r="AB1268" s="110"/>
      <c r="AC1268" s="110"/>
      <c r="AD1268" s="110"/>
      <c r="AE1268" s="110"/>
      <c r="AF1268" s="110"/>
      <c r="AG1268" s="110"/>
      <c r="AH1268" s="110"/>
      <c r="AI1268" s="110"/>
      <c r="AJ1268" s="110"/>
      <c r="AK1268" s="110"/>
      <c r="AL1268" s="110"/>
      <c r="AM1268" s="110"/>
      <c r="AN1268" s="110"/>
      <c r="AO1268" s="110"/>
      <c r="AP1268" s="110"/>
      <c r="AQ1268" s="110"/>
      <c r="AR1268" s="110"/>
      <c r="AS1268" s="110"/>
      <c r="AT1268" s="110"/>
      <c r="AU1268" s="110"/>
      <c r="AV1268" s="110"/>
      <c r="AW1268" s="110"/>
      <c r="AX1268" s="110"/>
      <c r="AY1268" s="110"/>
      <c r="AZ1268" s="110"/>
    </row>
    <row r="1269" spans="2:52" s="16" customFormat="1" x14ac:dyDescent="0.25">
      <c r="B1269" s="53"/>
      <c r="C1269" s="15"/>
      <c r="I1269" s="15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  <c r="Z1269" s="110"/>
      <c r="AA1269" s="110"/>
      <c r="AB1269" s="110"/>
      <c r="AC1269" s="110"/>
      <c r="AD1269" s="110"/>
      <c r="AE1269" s="110"/>
      <c r="AF1269" s="110"/>
      <c r="AG1269" s="110"/>
      <c r="AH1269" s="110"/>
      <c r="AI1269" s="110"/>
      <c r="AJ1269" s="110"/>
      <c r="AK1269" s="110"/>
      <c r="AL1269" s="110"/>
      <c r="AM1269" s="110"/>
      <c r="AN1269" s="110"/>
      <c r="AO1269" s="110"/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</row>
    <row r="1270" spans="2:52" s="16" customFormat="1" x14ac:dyDescent="0.25">
      <c r="B1270" s="53"/>
      <c r="C1270" s="15"/>
      <c r="I1270" s="15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0"/>
      <c r="Y1270" s="110"/>
      <c r="Z1270" s="110"/>
      <c r="AA1270" s="110"/>
      <c r="AB1270" s="110"/>
      <c r="AC1270" s="110"/>
      <c r="AD1270" s="110"/>
      <c r="AE1270" s="110"/>
      <c r="AF1270" s="110"/>
      <c r="AG1270" s="110"/>
      <c r="AH1270" s="110"/>
      <c r="AI1270" s="110"/>
      <c r="AJ1270" s="110"/>
      <c r="AK1270" s="110"/>
      <c r="AL1270" s="110"/>
      <c r="AM1270" s="110"/>
      <c r="AN1270" s="110"/>
      <c r="AO1270" s="110"/>
      <c r="AP1270" s="110"/>
      <c r="AQ1270" s="110"/>
      <c r="AR1270" s="110"/>
      <c r="AS1270" s="110"/>
      <c r="AT1270" s="110"/>
      <c r="AU1270" s="110"/>
      <c r="AV1270" s="110"/>
      <c r="AW1270" s="110"/>
      <c r="AX1270" s="110"/>
      <c r="AY1270" s="110"/>
      <c r="AZ1270" s="110"/>
    </row>
    <row r="1271" spans="2:52" s="16" customFormat="1" x14ac:dyDescent="0.25">
      <c r="B1271" s="53"/>
      <c r="C1271" s="15"/>
      <c r="I1271" s="15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  <c r="Z1271" s="110"/>
      <c r="AA1271" s="110"/>
      <c r="AB1271" s="110"/>
      <c r="AC1271" s="110"/>
      <c r="AD1271" s="110"/>
      <c r="AE1271" s="110"/>
      <c r="AF1271" s="110"/>
      <c r="AG1271" s="110"/>
      <c r="AH1271" s="110"/>
      <c r="AI1271" s="110"/>
      <c r="AJ1271" s="110"/>
      <c r="AK1271" s="110"/>
      <c r="AL1271" s="110"/>
      <c r="AM1271" s="110"/>
      <c r="AN1271" s="110"/>
      <c r="AO1271" s="110"/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</row>
    <row r="1272" spans="2:52" s="16" customFormat="1" x14ac:dyDescent="0.25">
      <c r="B1272" s="53"/>
      <c r="C1272" s="15"/>
      <c r="I1272" s="15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0"/>
      <c r="Y1272" s="110"/>
      <c r="Z1272" s="110"/>
      <c r="AA1272" s="110"/>
      <c r="AB1272" s="110"/>
      <c r="AC1272" s="110"/>
      <c r="AD1272" s="110"/>
      <c r="AE1272" s="110"/>
      <c r="AF1272" s="110"/>
      <c r="AG1272" s="110"/>
      <c r="AH1272" s="110"/>
      <c r="AI1272" s="110"/>
      <c r="AJ1272" s="110"/>
      <c r="AK1272" s="110"/>
      <c r="AL1272" s="110"/>
      <c r="AM1272" s="110"/>
      <c r="AN1272" s="110"/>
      <c r="AO1272" s="110"/>
      <c r="AP1272" s="110"/>
      <c r="AQ1272" s="110"/>
      <c r="AR1272" s="110"/>
      <c r="AS1272" s="110"/>
      <c r="AT1272" s="110"/>
      <c r="AU1272" s="110"/>
      <c r="AV1272" s="110"/>
      <c r="AW1272" s="110"/>
      <c r="AX1272" s="110"/>
      <c r="AY1272" s="110"/>
      <c r="AZ1272" s="110"/>
    </row>
    <row r="1273" spans="2:52" s="16" customFormat="1" x14ac:dyDescent="0.25">
      <c r="B1273" s="53"/>
      <c r="C1273" s="15"/>
      <c r="I1273" s="15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  <c r="Z1273" s="110"/>
      <c r="AA1273" s="110"/>
      <c r="AB1273" s="110"/>
      <c r="AC1273" s="110"/>
      <c r="AD1273" s="110"/>
      <c r="AE1273" s="110"/>
      <c r="AF1273" s="110"/>
      <c r="AG1273" s="110"/>
      <c r="AH1273" s="110"/>
      <c r="AI1273" s="110"/>
      <c r="AJ1273" s="110"/>
      <c r="AK1273" s="110"/>
      <c r="AL1273" s="110"/>
      <c r="AM1273" s="110"/>
      <c r="AN1273" s="110"/>
      <c r="AO1273" s="110"/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</row>
    <row r="1274" spans="2:52" s="16" customFormat="1" x14ac:dyDescent="0.25">
      <c r="B1274" s="53"/>
      <c r="C1274" s="15"/>
      <c r="I1274" s="15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  <c r="Z1274" s="110"/>
      <c r="AA1274" s="110"/>
      <c r="AB1274" s="110"/>
      <c r="AC1274" s="110"/>
      <c r="AD1274" s="110"/>
      <c r="AE1274" s="110"/>
      <c r="AF1274" s="110"/>
      <c r="AG1274" s="110"/>
      <c r="AH1274" s="110"/>
      <c r="AI1274" s="110"/>
      <c r="AJ1274" s="110"/>
      <c r="AK1274" s="110"/>
      <c r="AL1274" s="110"/>
      <c r="AM1274" s="110"/>
      <c r="AN1274" s="110"/>
      <c r="AO1274" s="110"/>
      <c r="AP1274" s="110"/>
      <c r="AQ1274" s="110"/>
      <c r="AR1274" s="110"/>
      <c r="AS1274" s="110"/>
      <c r="AT1274" s="110"/>
      <c r="AU1274" s="110"/>
      <c r="AV1274" s="110"/>
      <c r="AW1274" s="110"/>
      <c r="AX1274" s="110"/>
      <c r="AY1274" s="110"/>
      <c r="AZ1274" s="110"/>
    </row>
    <row r="1275" spans="2:52" s="16" customFormat="1" x14ac:dyDescent="0.25">
      <c r="B1275" s="53"/>
      <c r="C1275" s="15"/>
      <c r="I1275" s="15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  <c r="AI1275" s="110"/>
      <c r="AJ1275" s="110"/>
      <c r="AK1275" s="110"/>
      <c r="AL1275" s="110"/>
      <c r="AM1275" s="110"/>
      <c r="AN1275" s="110"/>
      <c r="AO1275" s="110"/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</row>
    <row r="1276" spans="2:52" s="16" customFormat="1" x14ac:dyDescent="0.25">
      <c r="B1276" s="53"/>
      <c r="C1276" s="15"/>
      <c r="I1276" s="15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  <c r="Z1276" s="110"/>
      <c r="AA1276" s="110"/>
      <c r="AB1276" s="110"/>
      <c r="AC1276" s="110"/>
      <c r="AD1276" s="110"/>
      <c r="AE1276" s="110"/>
      <c r="AF1276" s="110"/>
      <c r="AG1276" s="110"/>
      <c r="AH1276" s="110"/>
      <c r="AI1276" s="110"/>
      <c r="AJ1276" s="110"/>
      <c r="AK1276" s="110"/>
      <c r="AL1276" s="110"/>
      <c r="AM1276" s="110"/>
      <c r="AN1276" s="110"/>
      <c r="AO1276" s="110"/>
      <c r="AP1276" s="110"/>
      <c r="AQ1276" s="110"/>
      <c r="AR1276" s="110"/>
      <c r="AS1276" s="110"/>
      <c r="AT1276" s="110"/>
      <c r="AU1276" s="110"/>
      <c r="AV1276" s="110"/>
      <c r="AW1276" s="110"/>
      <c r="AX1276" s="110"/>
      <c r="AY1276" s="110"/>
      <c r="AZ1276" s="110"/>
    </row>
    <row r="1277" spans="2:52" s="16" customFormat="1" x14ac:dyDescent="0.25">
      <c r="B1277" s="53"/>
      <c r="C1277" s="15"/>
      <c r="I1277" s="15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  <c r="AI1277" s="110"/>
      <c r="AJ1277" s="110"/>
      <c r="AK1277" s="110"/>
      <c r="AL1277" s="110"/>
      <c r="AM1277" s="110"/>
      <c r="AN1277" s="110"/>
      <c r="AO1277" s="110"/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</row>
    <row r="1278" spans="2:52" s="16" customFormat="1" x14ac:dyDescent="0.25">
      <c r="B1278" s="53"/>
      <c r="C1278" s="15"/>
      <c r="I1278" s="15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  <c r="Z1278" s="110"/>
      <c r="AA1278" s="110"/>
      <c r="AB1278" s="110"/>
      <c r="AC1278" s="110"/>
      <c r="AD1278" s="110"/>
      <c r="AE1278" s="110"/>
      <c r="AF1278" s="110"/>
      <c r="AG1278" s="110"/>
      <c r="AH1278" s="110"/>
      <c r="AI1278" s="110"/>
      <c r="AJ1278" s="110"/>
      <c r="AK1278" s="110"/>
      <c r="AL1278" s="110"/>
      <c r="AM1278" s="110"/>
      <c r="AN1278" s="110"/>
      <c r="AO1278" s="110"/>
      <c r="AP1278" s="110"/>
      <c r="AQ1278" s="110"/>
      <c r="AR1278" s="110"/>
      <c r="AS1278" s="110"/>
      <c r="AT1278" s="110"/>
      <c r="AU1278" s="110"/>
      <c r="AV1278" s="110"/>
      <c r="AW1278" s="110"/>
      <c r="AX1278" s="110"/>
      <c r="AY1278" s="110"/>
      <c r="AZ1278" s="110"/>
    </row>
    <row r="1279" spans="2:52" s="16" customFormat="1" x14ac:dyDescent="0.25">
      <c r="B1279" s="53"/>
      <c r="C1279" s="15"/>
      <c r="I1279" s="15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  <c r="AI1279" s="110"/>
      <c r="AJ1279" s="110"/>
      <c r="AK1279" s="110"/>
      <c r="AL1279" s="110"/>
      <c r="AM1279" s="110"/>
      <c r="AN1279" s="110"/>
      <c r="AO1279" s="110"/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</row>
    <row r="1280" spans="2:52" s="16" customFormat="1" x14ac:dyDescent="0.25">
      <c r="B1280" s="53"/>
      <c r="C1280" s="15"/>
      <c r="I1280" s="15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  <c r="Z1280" s="110"/>
      <c r="AA1280" s="110"/>
      <c r="AB1280" s="110"/>
      <c r="AC1280" s="110"/>
      <c r="AD1280" s="110"/>
      <c r="AE1280" s="110"/>
      <c r="AF1280" s="110"/>
      <c r="AG1280" s="110"/>
      <c r="AH1280" s="110"/>
      <c r="AI1280" s="110"/>
      <c r="AJ1280" s="110"/>
      <c r="AK1280" s="110"/>
      <c r="AL1280" s="110"/>
      <c r="AM1280" s="110"/>
      <c r="AN1280" s="110"/>
      <c r="AO1280" s="110"/>
      <c r="AP1280" s="110"/>
      <c r="AQ1280" s="110"/>
      <c r="AR1280" s="110"/>
      <c r="AS1280" s="110"/>
      <c r="AT1280" s="110"/>
      <c r="AU1280" s="110"/>
      <c r="AV1280" s="110"/>
      <c r="AW1280" s="110"/>
      <c r="AX1280" s="110"/>
      <c r="AY1280" s="110"/>
      <c r="AZ1280" s="110"/>
    </row>
    <row r="1281" spans="2:52" s="16" customFormat="1" x14ac:dyDescent="0.25">
      <c r="B1281" s="53"/>
      <c r="C1281" s="15"/>
      <c r="I1281" s="15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  <c r="AI1281" s="110"/>
      <c r="AJ1281" s="110"/>
      <c r="AK1281" s="110"/>
      <c r="AL1281" s="110"/>
      <c r="AM1281" s="110"/>
      <c r="AN1281" s="110"/>
      <c r="AO1281" s="110"/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</row>
    <row r="1282" spans="2:52" s="16" customFormat="1" x14ac:dyDescent="0.25">
      <c r="B1282" s="53"/>
      <c r="C1282" s="15"/>
      <c r="I1282" s="15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0"/>
      <c r="Y1282" s="110"/>
      <c r="Z1282" s="110"/>
      <c r="AA1282" s="110"/>
      <c r="AB1282" s="110"/>
      <c r="AC1282" s="110"/>
      <c r="AD1282" s="110"/>
      <c r="AE1282" s="110"/>
      <c r="AF1282" s="110"/>
      <c r="AG1282" s="110"/>
      <c r="AH1282" s="110"/>
      <c r="AI1282" s="110"/>
      <c r="AJ1282" s="110"/>
      <c r="AK1282" s="110"/>
      <c r="AL1282" s="110"/>
      <c r="AM1282" s="110"/>
      <c r="AN1282" s="110"/>
      <c r="AO1282" s="110"/>
      <c r="AP1282" s="110"/>
      <c r="AQ1282" s="110"/>
      <c r="AR1282" s="110"/>
      <c r="AS1282" s="110"/>
      <c r="AT1282" s="110"/>
      <c r="AU1282" s="110"/>
      <c r="AV1282" s="110"/>
      <c r="AW1282" s="110"/>
      <c r="AX1282" s="110"/>
      <c r="AY1282" s="110"/>
      <c r="AZ1282" s="110"/>
    </row>
    <row r="1283" spans="2:52" s="16" customFormat="1" x14ac:dyDescent="0.25">
      <c r="B1283" s="53"/>
      <c r="C1283" s="15"/>
      <c r="I1283" s="15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  <c r="Z1283" s="110"/>
      <c r="AA1283" s="110"/>
      <c r="AB1283" s="110"/>
      <c r="AC1283" s="110"/>
      <c r="AD1283" s="110"/>
      <c r="AE1283" s="110"/>
      <c r="AF1283" s="110"/>
      <c r="AG1283" s="110"/>
      <c r="AH1283" s="110"/>
      <c r="AI1283" s="110"/>
      <c r="AJ1283" s="110"/>
      <c r="AK1283" s="110"/>
      <c r="AL1283" s="110"/>
      <c r="AM1283" s="110"/>
      <c r="AN1283" s="110"/>
      <c r="AO1283" s="110"/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</row>
    <row r="1284" spans="2:52" s="16" customFormat="1" x14ac:dyDescent="0.25">
      <c r="B1284" s="53"/>
      <c r="C1284" s="15"/>
      <c r="I1284" s="15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0"/>
      <c r="Y1284" s="110"/>
      <c r="Z1284" s="110"/>
      <c r="AA1284" s="110"/>
      <c r="AB1284" s="110"/>
      <c r="AC1284" s="110"/>
      <c r="AD1284" s="110"/>
      <c r="AE1284" s="110"/>
      <c r="AF1284" s="110"/>
      <c r="AG1284" s="110"/>
      <c r="AH1284" s="110"/>
      <c r="AI1284" s="110"/>
      <c r="AJ1284" s="110"/>
      <c r="AK1284" s="110"/>
      <c r="AL1284" s="110"/>
      <c r="AM1284" s="110"/>
      <c r="AN1284" s="110"/>
      <c r="AO1284" s="110"/>
      <c r="AP1284" s="110"/>
      <c r="AQ1284" s="110"/>
      <c r="AR1284" s="110"/>
      <c r="AS1284" s="110"/>
      <c r="AT1284" s="110"/>
      <c r="AU1284" s="110"/>
      <c r="AV1284" s="110"/>
      <c r="AW1284" s="110"/>
      <c r="AX1284" s="110"/>
      <c r="AY1284" s="110"/>
      <c r="AZ1284" s="110"/>
    </row>
    <row r="1285" spans="2:52" s="16" customFormat="1" x14ac:dyDescent="0.25">
      <c r="B1285" s="53"/>
      <c r="C1285" s="15"/>
      <c r="I1285" s="15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  <c r="Z1285" s="110"/>
      <c r="AA1285" s="110"/>
      <c r="AB1285" s="110"/>
      <c r="AC1285" s="110"/>
      <c r="AD1285" s="110"/>
      <c r="AE1285" s="110"/>
      <c r="AF1285" s="110"/>
      <c r="AG1285" s="110"/>
      <c r="AH1285" s="110"/>
      <c r="AI1285" s="110"/>
      <c r="AJ1285" s="110"/>
      <c r="AK1285" s="110"/>
      <c r="AL1285" s="110"/>
      <c r="AM1285" s="110"/>
      <c r="AN1285" s="110"/>
      <c r="AO1285" s="110"/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</row>
    <row r="1286" spans="2:52" s="16" customFormat="1" x14ac:dyDescent="0.25">
      <c r="B1286" s="53"/>
      <c r="C1286" s="15"/>
      <c r="I1286" s="15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0"/>
      <c r="Y1286" s="110"/>
      <c r="Z1286" s="110"/>
      <c r="AA1286" s="110"/>
      <c r="AB1286" s="110"/>
      <c r="AC1286" s="110"/>
      <c r="AD1286" s="110"/>
      <c r="AE1286" s="110"/>
      <c r="AF1286" s="110"/>
      <c r="AG1286" s="110"/>
      <c r="AH1286" s="110"/>
      <c r="AI1286" s="110"/>
      <c r="AJ1286" s="110"/>
      <c r="AK1286" s="110"/>
      <c r="AL1286" s="110"/>
      <c r="AM1286" s="110"/>
      <c r="AN1286" s="110"/>
      <c r="AO1286" s="110"/>
      <c r="AP1286" s="110"/>
      <c r="AQ1286" s="110"/>
      <c r="AR1286" s="110"/>
      <c r="AS1286" s="110"/>
      <c r="AT1286" s="110"/>
      <c r="AU1286" s="110"/>
      <c r="AV1286" s="110"/>
      <c r="AW1286" s="110"/>
      <c r="AX1286" s="110"/>
      <c r="AY1286" s="110"/>
      <c r="AZ1286" s="110"/>
    </row>
    <row r="1287" spans="2:52" s="16" customFormat="1" x14ac:dyDescent="0.25">
      <c r="B1287" s="53"/>
      <c r="C1287" s="15"/>
      <c r="I1287" s="15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0"/>
      <c r="Y1287" s="110"/>
      <c r="Z1287" s="110"/>
      <c r="AA1287" s="110"/>
      <c r="AB1287" s="110"/>
      <c r="AC1287" s="110"/>
      <c r="AD1287" s="110"/>
      <c r="AE1287" s="110"/>
      <c r="AF1287" s="110"/>
      <c r="AG1287" s="110"/>
      <c r="AH1287" s="110"/>
      <c r="AI1287" s="110"/>
      <c r="AJ1287" s="110"/>
      <c r="AK1287" s="110"/>
      <c r="AL1287" s="110"/>
      <c r="AM1287" s="110"/>
      <c r="AN1287" s="110"/>
      <c r="AO1287" s="110"/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</row>
    <row r="1288" spans="2:52" s="16" customFormat="1" x14ac:dyDescent="0.25">
      <c r="B1288" s="53"/>
      <c r="C1288" s="15"/>
      <c r="I1288" s="15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  <c r="Z1288" s="110"/>
      <c r="AA1288" s="110"/>
      <c r="AB1288" s="110"/>
      <c r="AC1288" s="110"/>
      <c r="AD1288" s="110"/>
      <c r="AE1288" s="110"/>
      <c r="AF1288" s="110"/>
      <c r="AG1288" s="110"/>
      <c r="AH1288" s="110"/>
      <c r="AI1288" s="110"/>
      <c r="AJ1288" s="110"/>
      <c r="AK1288" s="110"/>
      <c r="AL1288" s="110"/>
      <c r="AM1288" s="110"/>
      <c r="AN1288" s="110"/>
      <c r="AO1288" s="110"/>
      <c r="AP1288" s="110"/>
      <c r="AQ1288" s="110"/>
      <c r="AR1288" s="110"/>
      <c r="AS1288" s="110"/>
      <c r="AT1288" s="110"/>
      <c r="AU1288" s="110"/>
      <c r="AV1288" s="110"/>
      <c r="AW1288" s="110"/>
      <c r="AX1288" s="110"/>
      <c r="AY1288" s="110"/>
      <c r="AZ1288" s="110"/>
    </row>
    <row r="1289" spans="2:52" s="16" customFormat="1" x14ac:dyDescent="0.25">
      <c r="B1289" s="53"/>
      <c r="C1289" s="15"/>
      <c r="I1289" s="15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  <c r="AI1289" s="110"/>
      <c r="AJ1289" s="110"/>
      <c r="AK1289" s="110"/>
      <c r="AL1289" s="110"/>
      <c r="AM1289" s="110"/>
      <c r="AN1289" s="110"/>
      <c r="AO1289" s="110"/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</row>
    <row r="1290" spans="2:52" s="16" customFormat="1" x14ac:dyDescent="0.25">
      <c r="B1290" s="53"/>
      <c r="C1290" s="15"/>
      <c r="I1290" s="15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  <c r="Z1290" s="110"/>
      <c r="AA1290" s="110"/>
      <c r="AB1290" s="110"/>
      <c r="AC1290" s="110"/>
      <c r="AD1290" s="110"/>
      <c r="AE1290" s="110"/>
      <c r="AF1290" s="110"/>
      <c r="AG1290" s="110"/>
      <c r="AH1290" s="110"/>
      <c r="AI1290" s="110"/>
      <c r="AJ1290" s="110"/>
      <c r="AK1290" s="110"/>
      <c r="AL1290" s="110"/>
      <c r="AM1290" s="110"/>
      <c r="AN1290" s="110"/>
      <c r="AO1290" s="110"/>
      <c r="AP1290" s="110"/>
      <c r="AQ1290" s="110"/>
      <c r="AR1290" s="110"/>
      <c r="AS1290" s="110"/>
      <c r="AT1290" s="110"/>
      <c r="AU1290" s="110"/>
      <c r="AV1290" s="110"/>
      <c r="AW1290" s="110"/>
      <c r="AX1290" s="110"/>
      <c r="AY1290" s="110"/>
      <c r="AZ1290" s="110"/>
    </row>
    <row r="1291" spans="2:52" s="16" customFormat="1" x14ac:dyDescent="0.25">
      <c r="B1291" s="53"/>
      <c r="C1291" s="15"/>
      <c r="I1291" s="15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  <c r="AI1291" s="110"/>
      <c r="AJ1291" s="110"/>
      <c r="AK1291" s="110"/>
      <c r="AL1291" s="110"/>
      <c r="AM1291" s="110"/>
      <c r="AN1291" s="110"/>
      <c r="AO1291" s="110"/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</row>
    <row r="1292" spans="2:52" s="16" customFormat="1" x14ac:dyDescent="0.25">
      <c r="B1292" s="53"/>
      <c r="C1292" s="15"/>
      <c r="I1292" s="15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  <c r="Z1292" s="110"/>
      <c r="AA1292" s="110"/>
      <c r="AB1292" s="110"/>
      <c r="AC1292" s="110"/>
      <c r="AD1292" s="110"/>
      <c r="AE1292" s="110"/>
      <c r="AF1292" s="110"/>
      <c r="AG1292" s="110"/>
      <c r="AH1292" s="110"/>
      <c r="AI1292" s="110"/>
      <c r="AJ1292" s="110"/>
      <c r="AK1292" s="110"/>
      <c r="AL1292" s="110"/>
      <c r="AM1292" s="110"/>
      <c r="AN1292" s="110"/>
      <c r="AO1292" s="110"/>
      <c r="AP1292" s="110"/>
      <c r="AQ1292" s="110"/>
      <c r="AR1292" s="110"/>
      <c r="AS1292" s="110"/>
      <c r="AT1292" s="110"/>
      <c r="AU1292" s="110"/>
      <c r="AV1292" s="110"/>
      <c r="AW1292" s="110"/>
      <c r="AX1292" s="110"/>
      <c r="AY1292" s="110"/>
      <c r="AZ1292" s="110"/>
    </row>
    <row r="1293" spans="2:52" s="16" customFormat="1" x14ac:dyDescent="0.25">
      <c r="B1293" s="53"/>
      <c r="C1293" s="15"/>
      <c r="I1293" s="15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  <c r="AI1293" s="110"/>
      <c r="AJ1293" s="110"/>
      <c r="AK1293" s="110"/>
      <c r="AL1293" s="110"/>
      <c r="AM1293" s="110"/>
      <c r="AN1293" s="110"/>
      <c r="AO1293" s="110"/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</row>
    <row r="1294" spans="2:52" s="16" customFormat="1" x14ac:dyDescent="0.25">
      <c r="B1294" s="53"/>
      <c r="C1294" s="15"/>
      <c r="I1294" s="15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  <c r="Z1294" s="110"/>
      <c r="AA1294" s="110"/>
      <c r="AB1294" s="110"/>
      <c r="AC1294" s="110"/>
      <c r="AD1294" s="110"/>
      <c r="AE1294" s="110"/>
      <c r="AF1294" s="110"/>
      <c r="AG1294" s="110"/>
      <c r="AH1294" s="110"/>
      <c r="AI1294" s="110"/>
      <c r="AJ1294" s="110"/>
      <c r="AK1294" s="110"/>
      <c r="AL1294" s="110"/>
      <c r="AM1294" s="110"/>
      <c r="AN1294" s="110"/>
      <c r="AO1294" s="110"/>
      <c r="AP1294" s="110"/>
      <c r="AQ1294" s="110"/>
      <c r="AR1294" s="110"/>
      <c r="AS1294" s="110"/>
      <c r="AT1294" s="110"/>
      <c r="AU1294" s="110"/>
      <c r="AV1294" s="110"/>
      <c r="AW1294" s="110"/>
      <c r="AX1294" s="110"/>
      <c r="AY1294" s="110"/>
      <c r="AZ1294" s="110"/>
    </row>
    <row r="1295" spans="2:52" s="16" customFormat="1" x14ac:dyDescent="0.25">
      <c r="B1295" s="53"/>
      <c r="C1295" s="15"/>
      <c r="I1295" s="15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  <c r="AI1295" s="110"/>
      <c r="AJ1295" s="110"/>
      <c r="AK1295" s="110"/>
      <c r="AL1295" s="110"/>
      <c r="AM1295" s="110"/>
      <c r="AN1295" s="110"/>
      <c r="AO1295" s="110"/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</row>
    <row r="1296" spans="2:52" s="16" customFormat="1" x14ac:dyDescent="0.25">
      <c r="B1296" s="53"/>
      <c r="C1296" s="15"/>
      <c r="I1296" s="15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0"/>
      <c r="Y1296" s="110"/>
      <c r="Z1296" s="110"/>
      <c r="AA1296" s="110"/>
      <c r="AB1296" s="110"/>
      <c r="AC1296" s="110"/>
      <c r="AD1296" s="110"/>
      <c r="AE1296" s="110"/>
      <c r="AF1296" s="110"/>
      <c r="AG1296" s="110"/>
      <c r="AH1296" s="110"/>
      <c r="AI1296" s="110"/>
      <c r="AJ1296" s="110"/>
      <c r="AK1296" s="110"/>
      <c r="AL1296" s="110"/>
      <c r="AM1296" s="110"/>
      <c r="AN1296" s="110"/>
      <c r="AO1296" s="110"/>
      <c r="AP1296" s="110"/>
      <c r="AQ1296" s="110"/>
      <c r="AR1296" s="110"/>
      <c r="AS1296" s="110"/>
      <c r="AT1296" s="110"/>
      <c r="AU1296" s="110"/>
      <c r="AV1296" s="110"/>
      <c r="AW1296" s="110"/>
      <c r="AX1296" s="110"/>
      <c r="AY1296" s="110"/>
      <c r="AZ1296" s="110"/>
    </row>
    <row r="1297" spans="2:52" s="16" customFormat="1" x14ac:dyDescent="0.25">
      <c r="B1297" s="53"/>
      <c r="C1297" s="15"/>
      <c r="I1297" s="15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  <c r="Z1297" s="110"/>
      <c r="AA1297" s="110"/>
      <c r="AB1297" s="110"/>
      <c r="AC1297" s="110"/>
      <c r="AD1297" s="110"/>
      <c r="AE1297" s="110"/>
      <c r="AF1297" s="110"/>
      <c r="AG1297" s="110"/>
      <c r="AH1297" s="110"/>
      <c r="AI1297" s="110"/>
      <c r="AJ1297" s="110"/>
      <c r="AK1297" s="110"/>
      <c r="AL1297" s="110"/>
      <c r="AM1297" s="110"/>
      <c r="AN1297" s="110"/>
      <c r="AO1297" s="110"/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</row>
    <row r="1298" spans="2:52" s="16" customFormat="1" x14ac:dyDescent="0.25">
      <c r="B1298" s="53"/>
      <c r="C1298" s="15"/>
      <c r="I1298" s="15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0"/>
      <c r="Y1298" s="110"/>
      <c r="Z1298" s="110"/>
      <c r="AA1298" s="110"/>
      <c r="AB1298" s="110"/>
      <c r="AC1298" s="110"/>
      <c r="AD1298" s="110"/>
      <c r="AE1298" s="110"/>
      <c r="AF1298" s="110"/>
      <c r="AG1298" s="110"/>
      <c r="AH1298" s="110"/>
      <c r="AI1298" s="110"/>
      <c r="AJ1298" s="110"/>
      <c r="AK1298" s="110"/>
      <c r="AL1298" s="110"/>
      <c r="AM1298" s="110"/>
      <c r="AN1298" s="110"/>
      <c r="AO1298" s="110"/>
      <c r="AP1298" s="110"/>
      <c r="AQ1298" s="110"/>
      <c r="AR1298" s="110"/>
      <c r="AS1298" s="110"/>
      <c r="AT1298" s="110"/>
      <c r="AU1298" s="110"/>
      <c r="AV1298" s="110"/>
      <c r="AW1298" s="110"/>
      <c r="AX1298" s="110"/>
      <c r="AY1298" s="110"/>
      <c r="AZ1298" s="110"/>
    </row>
    <row r="1299" spans="2:52" s="16" customFormat="1" x14ac:dyDescent="0.25">
      <c r="B1299" s="53"/>
      <c r="C1299" s="15"/>
      <c r="I1299" s="15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  <c r="Z1299" s="110"/>
      <c r="AA1299" s="110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</row>
    <row r="1300" spans="2:52" s="16" customFormat="1" x14ac:dyDescent="0.25">
      <c r="B1300" s="53"/>
      <c r="C1300" s="15"/>
      <c r="I1300" s="15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0"/>
      <c r="Y1300" s="110"/>
      <c r="Z1300" s="110"/>
      <c r="AA1300" s="110"/>
      <c r="AB1300" s="110"/>
      <c r="AC1300" s="110"/>
      <c r="AD1300" s="110"/>
      <c r="AE1300" s="110"/>
      <c r="AF1300" s="110"/>
      <c r="AG1300" s="110"/>
      <c r="AH1300" s="110"/>
      <c r="AI1300" s="110"/>
      <c r="AJ1300" s="110"/>
      <c r="AK1300" s="110"/>
      <c r="AL1300" s="110"/>
      <c r="AM1300" s="110"/>
      <c r="AN1300" s="110"/>
      <c r="AO1300" s="110"/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</row>
    <row r="1301" spans="2:52" s="16" customFormat="1" x14ac:dyDescent="0.25">
      <c r="B1301" s="53"/>
      <c r="C1301" s="15"/>
      <c r="I1301" s="15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  <c r="AI1301" s="110"/>
      <c r="AJ1301" s="110"/>
      <c r="AK1301" s="110"/>
      <c r="AL1301" s="110"/>
      <c r="AM1301" s="110"/>
      <c r="AN1301" s="110"/>
      <c r="AO1301" s="110"/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</row>
    <row r="1302" spans="2:52" s="16" customFormat="1" x14ac:dyDescent="0.25">
      <c r="B1302" s="53"/>
      <c r="C1302" s="15"/>
      <c r="I1302" s="15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0"/>
      <c r="Y1302" s="110"/>
      <c r="Z1302" s="110"/>
      <c r="AA1302" s="110"/>
      <c r="AB1302" s="110"/>
      <c r="AC1302" s="110"/>
      <c r="AD1302" s="110"/>
      <c r="AE1302" s="110"/>
      <c r="AF1302" s="110"/>
      <c r="AG1302" s="110"/>
      <c r="AH1302" s="110"/>
      <c r="AI1302" s="110"/>
      <c r="AJ1302" s="110"/>
      <c r="AK1302" s="110"/>
      <c r="AL1302" s="110"/>
      <c r="AM1302" s="110"/>
      <c r="AN1302" s="110"/>
      <c r="AO1302" s="110"/>
      <c r="AP1302" s="110"/>
      <c r="AQ1302" s="110"/>
      <c r="AR1302" s="110"/>
      <c r="AS1302" s="110"/>
      <c r="AT1302" s="110"/>
      <c r="AU1302" s="110"/>
      <c r="AV1302" s="110"/>
      <c r="AW1302" s="110"/>
      <c r="AX1302" s="110"/>
      <c r="AY1302" s="110"/>
      <c r="AZ1302" s="110"/>
    </row>
    <row r="1303" spans="2:52" s="16" customFormat="1" x14ac:dyDescent="0.25">
      <c r="B1303" s="53"/>
      <c r="C1303" s="15"/>
      <c r="I1303" s="15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  <c r="AI1303" s="110"/>
      <c r="AJ1303" s="110"/>
      <c r="AK1303" s="110"/>
      <c r="AL1303" s="110"/>
      <c r="AM1303" s="110"/>
      <c r="AN1303" s="110"/>
      <c r="AO1303" s="110"/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</row>
    <row r="1304" spans="2:52" s="16" customFormat="1" x14ac:dyDescent="0.25">
      <c r="B1304" s="53"/>
      <c r="C1304" s="15"/>
      <c r="I1304" s="15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  <c r="AI1304" s="110"/>
      <c r="AJ1304" s="110"/>
      <c r="AK1304" s="110"/>
      <c r="AL1304" s="110"/>
      <c r="AM1304" s="110"/>
      <c r="AN1304" s="110"/>
      <c r="AO1304" s="110"/>
      <c r="AP1304" s="110"/>
      <c r="AQ1304" s="110"/>
      <c r="AR1304" s="110"/>
      <c r="AS1304" s="110"/>
      <c r="AT1304" s="110"/>
      <c r="AU1304" s="110"/>
      <c r="AV1304" s="110"/>
      <c r="AW1304" s="110"/>
      <c r="AX1304" s="110"/>
      <c r="AY1304" s="110"/>
      <c r="AZ1304" s="110"/>
    </row>
    <row r="1305" spans="2:52" s="16" customFormat="1" x14ac:dyDescent="0.25">
      <c r="B1305" s="53"/>
      <c r="C1305" s="15"/>
      <c r="I1305" s="15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  <c r="AI1305" s="110"/>
      <c r="AJ1305" s="110"/>
      <c r="AK1305" s="110"/>
      <c r="AL1305" s="110"/>
      <c r="AM1305" s="110"/>
      <c r="AN1305" s="110"/>
      <c r="AO1305" s="110"/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</row>
    <row r="1306" spans="2:52" s="16" customFormat="1" x14ac:dyDescent="0.25">
      <c r="B1306" s="53"/>
      <c r="C1306" s="15"/>
      <c r="I1306" s="15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  <c r="Z1306" s="110"/>
      <c r="AA1306" s="110"/>
      <c r="AB1306" s="110"/>
      <c r="AC1306" s="110"/>
      <c r="AD1306" s="110"/>
      <c r="AE1306" s="110"/>
      <c r="AF1306" s="110"/>
      <c r="AG1306" s="110"/>
      <c r="AH1306" s="110"/>
      <c r="AI1306" s="110"/>
      <c r="AJ1306" s="110"/>
      <c r="AK1306" s="110"/>
      <c r="AL1306" s="110"/>
      <c r="AM1306" s="110"/>
      <c r="AN1306" s="110"/>
      <c r="AO1306" s="110"/>
      <c r="AP1306" s="110"/>
      <c r="AQ1306" s="110"/>
      <c r="AR1306" s="110"/>
      <c r="AS1306" s="110"/>
      <c r="AT1306" s="110"/>
      <c r="AU1306" s="110"/>
      <c r="AV1306" s="110"/>
      <c r="AW1306" s="110"/>
      <c r="AX1306" s="110"/>
      <c r="AY1306" s="110"/>
      <c r="AZ1306" s="110"/>
    </row>
    <row r="1307" spans="2:52" s="16" customFormat="1" x14ac:dyDescent="0.25">
      <c r="B1307" s="53"/>
      <c r="C1307" s="15"/>
      <c r="I1307" s="15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  <c r="AI1307" s="110"/>
      <c r="AJ1307" s="110"/>
      <c r="AK1307" s="110"/>
      <c r="AL1307" s="110"/>
      <c r="AM1307" s="110"/>
      <c r="AN1307" s="110"/>
      <c r="AO1307" s="110"/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</row>
    <row r="1308" spans="2:52" s="16" customFormat="1" x14ac:dyDescent="0.25">
      <c r="B1308" s="53"/>
      <c r="C1308" s="15"/>
      <c r="I1308" s="15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  <c r="Z1308" s="110"/>
      <c r="AA1308" s="110"/>
      <c r="AB1308" s="110"/>
      <c r="AC1308" s="110"/>
      <c r="AD1308" s="110"/>
      <c r="AE1308" s="110"/>
      <c r="AF1308" s="110"/>
      <c r="AG1308" s="110"/>
      <c r="AH1308" s="110"/>
      <c r="AI1308" s="110"/>
      <c r="AJ1308" s="110"/>
      <c r="AK1308" s="110"/>
      <c r="AL1308" s="110"/>
      <c r="AM1308" s="110"/>
      <c r="AN1308" s="110"/>
      <c r="AO1308" s="110"/>
      <c r="AP1308" s="110"/>
      <c r="AQ1308" s="110"/>
      <c r="AR1308" s="110"/>
      <c r="AS1308" s="110"/>
      <c r="AT1308" s="110"/>
      <c r="AU1308" s="110"/>
      <c r="AV1308" s="110"/>
      <c r="AW1308" s="110"/>
      <c r="AX1308" s="110"/>
      <c r="AY1308" s="110"/>
      <c r="AZ1308" s="110"/>
    </row>
    <row r="1309" spans="2:52" s="16" customFormat="1" x14ac:dyDescent="0.25">
      <c r="B1309" s="53"/>
      <c r="C1309" s="15"/>
      <c r="I1309" s="15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  <c r="AI1309" s="110"/>
      <c r="AJ1309" s="110"/>
      <c r="AK1309" s="110"/>
      <c r="AL1309" s="110"/>
      <c r="AM1309" s="110"/>
      <c r="AN1309" s="110"/>
      <c r="AO1309" s="110"/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</row>
    <row r="1310" spans="2:52" s="16" customFormat="1" x14ac:dyDescent="0.25">
      <c r="B1310" s="53"/>
      <c r="C1310" s="15"/>
      <c r="I1310" s="15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  <c r="Z1310" s="110"/>
      <c r="AA1310" s="110"/>
      <c r="AB1310" s="110"/>
      <c r="AC1310" s="110"/>
      <c r="AD1310" s="110"/>
      <c r="AE1310" s="110"/>
      <c r="AF1310" s="110"/>
      <c r="AG1310" s="110"/>
      <c r="AH1310" s="110"/>
      <c r="AI1310" s="110"/>
      <c r="AJ1310" s="110"/>
      <c r="AK1310" s="110"/>
      <c r="AL1310" s="110"/>
      <c r="AM1310" s="110"/>
      <c r="AN1310" s="110"/>
      <c r="AO1310" s="110"/>
      <c r="AP1310" s="110"/>
      <c r="AQ1310" s="110"/>
      <c r="AR1310" s="110"/>
      <c r="AS1310" s="110"/>
      <c r="AT1310" s="110"/>
      <c r="AU1310" s="110"/>
      <c r="AV1310" s="110"/>
      <c r="AW1310" s="110"/>
      <c r="AX1310" s="110"/>
      <c r="AY1310" s="110"/>
      <c r="AZ1310" s="110"/>
    </row>
    <row r="1311" spans="2:52" s="16" customFormat="1" x14ac:dyDescent="0.25">
      <c r="B1311" s="53"/>
      <c r="C1311" s="15"/>
      <c r="I1311" s="15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0"/>
      <c r="AE1311" s="110"/>
      <c r="AF1311" s="110"/>
      <c r="AG1311" s="110"/>
      <c r="AH1311" s="110"/>
      <c r="AI1311" s="110"/>
      <c r="AJ1311" s="110"/>
      <c r="AK1311" s="110"/>
      <c r="AL1311" s="110"/>
      <c r="AM1311" s="110"/>
      <c r="AN1311" s="110"/>
      <c r="AO1311" s="110"/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</row>
    <row r="1312" spans="2:52" s="16" customFormat="1" x14ac:dyDescent="0.25">
      <c r="B1312" s="53"/>
      <c r="C1312" s="15"/>
      <c r="I1312" s="15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0"/>
      <c r="Y1312" s="110"/>
      <c r="Z1312" s="110"/>
      <c r="AA1312" s="110"/>
      <c r="AB1312" s="110"/>
      <c r="AC1312" s="110"/>
      <c r="AD1312" s="110"/>
      <c r="AE1312" s="110"/>
      <c r="AF1312" s="110"/>
      <c r="AG1312" s="110"/>
      <c r="AH1312" s="110"/>
      <c r="AI1312" s="110"/>
      <c r="AJ1312" s="110"/>
      <c r="AK1312" s="110"/>
      <c r="AL1312" s="110"/>
      <c r="AM1312" s="110"/>
      <c r="AN1312" s="110"/>
      <c r="AO1312" s="110"/>
      <c r="AP1312" s="110"/>
      <c r="AQ1312" s="110"/>
      <c r="AR1312" s="110"/>
      <c r="AS1312" s="110"/>
      <c r="AT1312" s="110"/>
      <c r="AU1312" s="110"/>
      <c r="AV1312" s="110"/>
      <c r="AW1312" s="110"/>
      <c r="AX1312" s="110"/>
      <c r="AY1312" s="110"/>
      <c r="AZ1312" s="110"/>
    </row>
    <row r="1313" spans="2:52" s="16" customFormat="1" x14ac:dyDescent="0.25">
      <c r="B1313" s="53"/>
      <c r="C1313" s="15"/>
      <c r="I1313" s="15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0"/>
      <c r="Y1313" s="110"/>
      <c r="Z1313" s="110"/>
      <c r="AA1313" s="110"/>
      <c r="AB1313" s="110"/>
      <c r="AC1313" s="110"/>
      <c r="AD1313" s="110"/>
      <c r="AE1313" s="110"/>
      <c r="AF1313" s="110"/>
      <c r="AG1313" s="110"/>
      <c r="AH1313" s="110"/>
      <c r="AI1313" s="110"/>
      <c r="AJ1313" s="110"/>
      <c r="AK1313" s="110"/>
      <c r="AL1313" s="110"/>
      <c r="AM1313" s="110"/>
      <c r="AN1313" s="110"/>
      <c r="AO1313" s="110"/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</row>
    <row r="1314" spans="2:52" s="16" customFormat="1" x14ac:dyDescent="0.25">
      <c r="B1314" s="53"/>
      <c r="C1314" s="15"/>
      <c r="I1314" s="15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0"/>
      <c r="Y1314" s="110"/>
      <c r="Z1314" s="110"/>
      <c r="AA1314" s="110"/>
      <c r="AB1314" s="110"/>
      <c r="AC1314" s="110"/>
      <c r="AD1314" s="110"/>
      <c r="AE1314" s="110"/>
      <c r="AF1314" s="110"/>
      <c r="AG1314" s="110"/>
      <c r="AH1314" s="110"/>
      <c r="AI1314" s="110"/>
      <c r="AJ1314" s="110"/>
      <c r="AK1314" s="110"/>
      <c r="AL1314" s="110"/>
      <c r="AM1314" s="110"/>
      <c r="AN1314" s="110"/>
      <c r="AO1314" s="110"/>
      <c r="AP1314" s="110"/>
      <c r="AQ1314" s="110"/>
      <c r="AR1314" s="110"/>
      <c r="AS1314" s="110"/>
      <c r="AT1314" s="110"/>
      <c r="AU1314" s="110"/>
      <c r="AV1314" s="110"/>
      <c r="AW1314" s="110"/>
      <c r="AX1314" s="110"/>
      <c r="AY1314" s="110"/>
      <c r="AZ1314" s="110"/>
    </row>
    <row r="1315" spans="2:52" s="16" customFormat="1" x14ac:dyDescent="0.25">
      <c r="B1315" s="53"/>
      <c r="C1315" s="15"/>
      <c r="I1315" s="15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0"/>
      <c r="Y1315" s="110"/>
      <c r="Z1315" s="110"/>
      <c r="AA1315" s="110"/>
      <c r="AB1315" s="110"/>
      <c r="AC1315" s="110"/>
      <c r="AD1315" s="110"/>
      <c r="AE1315" s="110"/>
      <c r="AF1315" s="110"/>
      <c r="AG1315" s="110"/>
      <c r="AH1315" s="110"/>
      <c r="AI1315" s="110"/>
      <c r="AJ1315" s="110"/>
      <c r="AK1315" s="110"/>
      <c r="AL1315" s="110"/>
      <c r="AM1315" s="110"/>
      <c r="AN1315" s="110"/>
      <c r="AO1315" s="110"/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</row>
    <row r="1316" spans="2:52" s="16" customFormat="1" x14ac:dyDescent="0.25">
      <c r="B1316" s="53"/>
      <c r="C1316" s="15"/>
      <c r="I1316" s="15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0"/>
      <c r="Y1316" s="110"/>
      <c r="Z1316" s="110"/>
      <c r="AA1316" s="110"/>
      <c r="AB1316" s="110"/>
      <c r="AC1316" s="110"/>
      <c r="AD1316" s="110"/>
      <c r="AE1316" s="110"/>
      <c r="AF1316" s="110"/>
      <c r="AG1316" s="110"/>
      <c r="AH1316" s="110"/>
      <c r="AI1316" s="110"/>
      <c r="AJ1316" s="110"/>
      <c r="AK1316" s="110"/>
      <c r="AL1316" s="110"/>
      <c r="AM1316" s="110"/>
      <c r="AN1316" s="110"/>
      <c r="AO1316" s="110"/>
      <c r="AP1316" s="110"/>
      <c r="AQ1316" s="110"/>
      <c r="AR1316" s="110"/>
      <c r="AS1316" s="110"/>
      <c r="AT1316" s="110"/>
      <c r="AU1316" s="110"/>
      <c r="AV1316" s="110"/>
      <c r="AW1316" s="110"/>
      <c r="AX1316" s="110"/>
      <c r="AY1316" s="110"/>
      <c r="AZ1316" s="110"/>
    </row>
    <row r="1317" spans="2:52" s="16" customFormat="1" x14ac:dyDescent="0.25">
      <c r="B1317" s="53"/>
      <c r="C1317" s="15"/>
      <c r="I1317" s="15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  <c r="Z1317" s="110"/>
      <c r="AA1317" s="110"/>
      <c r="AB1317" s="110"/>
      <c r="AC1317" s="110"/>
      <c r="AD1317" s="110"/>
      <c r="AE1317" s="110"/>
      <c r="AF1317" s="110"/>
      <c r="AG1317" s="110"/>
      <c r="AH1317" s="110"/>
      <c r="AI1317" s="110"/>
      <c r="AJ1317" s="110"/>
      <c r="AK1317" s="110"/>
      <c r="AL1317" s="110"/>
      <c r="AM1317" s="110"/>
      <c r="AN1317" s="110"/>
      <c r="AO1317" s="110"/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</row>
    <row r="1318" spans="2:52" s="16" customFormat="1" x14ac:dyDescent="0.25">
      <c r="B1318" s="53"/>
      <c r="C1318" s="15"/>
      <c r="I1318" s="15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  <c r="Z1318" s="110"/>
      <c r="AA1318" s="110"/>
      <c r="AB1318" s="110"/>
      <c r="AC1318" s="110"/>
      <c r="AD1318" s="110"/>
      <c r="AE1318" s="110"/>
      <c r="AF1318" s="110"/>
      <c r="AG1318" s="110"/>
      <c r="AH1318" s="110"/>
      <c r="AI1318" s="110"/>
      <c r="AJ1318" s="110"/>
      <c r="AK1318" s="110"/>
      <c r="AL1318" s="110"/>
      <c r="AM1318" s="110"/>
      <c r="AN1318" s="110"/>
      <c r="AO1318" s="110"/>
      <c r="AP1318" s="110"/>
      <c r="AQ1318" s="110"/>
      <c r="AR1318" s="110"/>
      <c r="AS1318" s="110"/>
      <c r="AT1318" s="110"/>
      <c r="AU1318" s="110"/>
      <c r="AV1318" s="110"/>
      <c r="AW1318" s="110"/>
      <c r="AX1318" s="110"/>
      <c r="AY1318" s="110"/>
      <c r="AZ1318" s="110"/>
    </row>
    <row r="1319" spans="2:52" s="16" customFormat="1" x14ac:dyDescent="0.25">
      <c r="B1319" s="53"/>
      <c r="C1319" s="15"/>
      <c r="I1319" s="15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  <c r="AI1319" s="110"/>
      <c r="AJ1319" s="110"/>
      <c r="AK1319" s="110"/>
      <c r="AL1319" s="110"/>
      <c r="AM1319" s="110"/>
      <c r="AN1319" s="110"/>
      <c r="AO1319" s="110"/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</row>
    <row r="1320" spans="2:52" s="16" customFormat="1" x14ac:dyDescent="0.25">
      <c r="B1320" s="53"/>
      <c r="C1320" s="15"/>
      <c r="I1320" s="15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  <c r="Z1320" s="110"/>
      <c r="AA1320" s="110"/>
      <c r="AB1320" s="110"/>
      <c r="AC1320" s="110"/>
      <c r="AD1320" s="110"/>
      <c r="AE1320" s="110"/>
      <c r="AF1320" s="110"/>
      <c r="AG1320" s="110"/>
      <c r="AH1320" s="110"/>
      <c r="AI1320" s="110"/>
      <c r="AJ1320" s="110"/>
      <c r="AK1320" s="110"/>
      <c r="AL1320" s="110"/>
      <c r="AM1320" s="110"/>
      <c r="AN1320" s="110"/>
      <c r="AO1320" s="110"/>
      <c r="AP1320" s="110"/>
      <c r="AQ1320" s="110"/>
      <c r="AR1320" s="110"/>
      <c r="AS1320" s="110"/>
      <c r="AT1320" s="110"/>
      <c r="AU1320" s="110"/>
      <c r="AV1320" s="110"/>
      <c r="AW1320" s="110"/>
      <c r="AX1320" s="110"/>
      <c r="AY1320" s="110"/>
      <c r="AZ1320" s="110"/>
    </row>
    <row r="1321" spans="2:52" s="16" customFormat="1" x14ac:dyDescent="0.25">
      <c r="B1321" s="53"/>
      <c r="C1321" s="15"/>
      <c r="I1321" s="15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  <c r="AI1321" s="110"/>
      <c r="AJ1321" s="110"/>
      <c r="AK1321" s="110"/>
      <c r="AL1321" s="110"/>
      <c r="AM1321" s="110"/>
      <c r="AN1321" s="110"/>
      <c r="AO1321" s="110"/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</row>
    <row r="1322" spans="2:52" s="16" customFormat="1" x14ac:dyDescent="0.25">
      <c r="B1322" s="53"/>
      <c r="C1322" s="15"/>
      <c r="I1322" s="15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  <c r="Z1322" s="110"/>
      <c r="AA1322" s="110"/>
      <c r="AB1322" s="110"/>
      <c r="AC1322" s="110"/>
      <c r="AD1322" s="110"/>
      <c r="AE1322" s="110"/>
      <c r="AF1322" s="110"/>
      <c r="AG1322" s="110"/>
      <c r="AH1322" s="110"/>
      <c r="AI1322" s="110"/>
      <c r="AJ1322" s="110"/>
      <c r="AK1322" s="110"/>
      <c r="AL1322" s="110"/>
      <c r="AM1322" s="110"/>
      <c r="AN1322" s="110"/>
      <c r="AO1322" s="110"/>
      <c r="AP1322" s="110"/>
      <c r="AQ1322" s="110"/>
      <c r="AR1322" s="110"/>
      <c r="AS1322" s="110"/>
      <c r="AT1322" s="110"/>
      <c r="AU1322" s="110"/>
      <c r="AV1322" s="110"/>
      <c r="AW1322" s="110"/>
      <c r="AX1322" s="110"/>
      <c r="AY1322" s="110"/>
      <c r="AZ1322" s="110"/>
    </row>
    <row r="1323" spans="2:52" s="16" customFormat="1" x14ac:dyDescent="0.25">
      <c r="B1323" s="53"/>
      <c r="C1323" s="15"/>
      <c r="I1323" s="15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  <c r="AI1323" s="110"/>
      <c r="AJ1323" s="110"/>
      <c r="AK1323" s="110"/>
      <c r="AL1323" s="110"/>
      <c r="AM1323" s="110"/>
      <c r="AN1323" s="110"/>
      <c r="AO1323" s="110"/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</row>
    <row r="1324" spans="2:52" s="16" customFormat="1" x14ac:dyDescent="0.25">
      <c r="B1324" s="53"/>
      <c r="C1324" s="15"/>
      <c r="I1324" s="15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  <c r="Z1324" s="110"/>
      <c r="AA1324" s="110"/>
      <c r="AB1324" s="110"/>
      <c r="AC1324" s="110"/>
      <c r="AD1324" s="110"/>
      <c r="AE1324" s="110"/>
      <c r="AF1324" s="110"/>
      <c r="AG1324" s="110"/>
      <c r="AH1324" s="110"/>
      <c r="AI1324" s="110"/>
      <c r="AJ1324" s="110"/>
      <c r="AK1324" s="110"/>
      <c r="AL1324" s="110"/>
      <c r="AM1324" s="110"/>
      <c r="AN1324" s="110"/>
      <c r="AO1324" s="110"/>
      <c r="AP1324" s="110"/>
      <c r="AQ1324" s="110"/>
      <c r="AR1324" s="110"/>
      <c r="AS1324" s="110"/>
      <c r="AT1324" s="110"/>
      <c r="AU1324" s="110"/>
      <c r="AV1324" s="110"/>
      <c r="AW1324" s="110"/>
      <c r="AX1324" s="110"/>
      <c r="AY1324" s="110"/>
      <c r="AZ1324" s="110"/>
    </row>
    <row r="1325" spans="2:52" s="16" customFormat="1" x14ac:dyDescent="0.25">
      <c r="B1325" s="53"/>
      <c r="C1325" s="15"/>
      <c r="I1325" s="15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  <c r="AI1325" s="110"/>
      <c r="AJ1325" s="110"/>
      <c r="AK1325" s="110"/>
      <c r="AL1325" s="110"/>
      <c r="AM1325" s="110"/>
      <c r="AN1325" s="110"/>
      <c r="AO1325" s="110"/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</row>
    <row r="1326" spans="2:52" s="16" customFormat="1" x14ac:dyDescent="0.25">
      <c r="B1326" s="53"/>
      <c r="C1326" s="15"/>
      <c r="I1326" s="15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0"/>
      <c r="Y1326" s="110"/>
      <c r="Z1326" s="110"/>
      <c r="AA1326" s="110"/>
      <c r="AB1326" s="110"/>
      <c r="AC1326" s="110"/>
      <c r="AD1326" s="110"/>
      <c r="AE1326" s="110"/>
      <c r="AF1326" s="110"/>
      <c r="AG1326" s="110"/>
      <c r="AH1326" s="110"/>
      <c r="AI1326" s="110"/>
      <c r="AJ1326" s="110"/>
      <c r="AK1326" s="110"/>
      <c r="AL1326" s="110"/>
      <c r="AM1326" s="110"/>
      <c r="AN1326" s="110"/>
      <c r="AO1326" s="110"/>
      <c r="AP1326" s="110"/>
      <c r="AQ1326" s="110"/>
      <c r="AR1326" s="110"/>
      <c r="AS1326" s="110"/>
      <c r="AT1326" s="110"/>
      <c r="AU1326" s="110"/>
      <c r="AV1326" s="110"/>
      <c r="AW1326" s="110"/>
      <c r="AX1326" s="110"/>
      <c r="AY1326" s="110"/>
      <c r="AZ1326" s="110"/>
    </row>
    <row r="1327" spans="2:52" s="16" customFormat="1" x14ac:dyDescent="0.25">
      <c r="B1327" s="53"/>
      <c r="C1327" s="15"/>
      <c r="I1327" s="15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0"/>
      <c r="Y1327" s="110"/>
      <c r="Z1327" s="110"/>
      <c r="AA1327" s="110"/>
      <c r="AB1327" s="110"/>
      <c r="AC1327" s="110"/>
      <c r="AD1327" s="110"/>
      <c r="AE1327" s="110"/>
      <c r="AF1327" s="110"/>
      <c r="AG1327" s="110"/>
      <c r="AH1327" s="110"/>
      <c r="AI1327" s="110"/>
      <c r="AJ1327" s="110"/>
      <c r="AK1327" s="110"/>
      <c r="AL1327" s="110"/>
      <c r="AM1327" s="110"/>
      <c r="AN1327" s="110"/>
      <c r="AO1327" s="110"/>
      <c r="AP1327" s="110"/>
      <c r="AQ1327" s="110"/>
      <c r="AR1327" s="110"/>
      <c r="AS1327" s="110"/>
      <c r="AT1327" s="110"/>
      <c r="AU1327" s="110"/>
      <c r="AV1327" s="110"/>
      <c r="AW1327" s="110"/>
      <c r="AX1327" s="110"/>
      <c r="AY1327" s="110"/>
      <c r="AZ1327" s="110"/>
    </row>
    <row r="1328" spans="2:52" s="16" customFormat="1" x14ac:dyDescent="0.25">
      <c r="B1328" s="53"/>
      <c r="C1328" s="15"/>
      <c r="I1328" s="15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0"/>
      <c r="Y1328" s="110"/>
      <c r="Z1328" s="110"/>
      <c r="AA1328" s="110"/>
      <c r="AB1328" s="110"/>
      <c r="AC1328" s="110"/>
      <c r="AD1328" s="110"/>
      <c r="AE1328" s="110"/>
      <c r="AF1328" s="110"/>
      <c r="AG1328" s="110"/>
      <c r="AH1328" s="110"/>
      <c r="AI1328" s="110"/>
      <c r="AJ1328" s="110"/>
      <c r="AK1328" s="110"/>
      <c r="AL1328" s="110"/>
      <c r="AM1328" s="110"/>
      <c r="AN1328" s="110"/>
      <c r="AO1328" s="110"/>
      <c r="AP1328" s="110"/>
      <c r="AQ1328" s="110"/>
      <c r="AR1328" s="110"/>
      <c r="AS1328" s="110"/>
      <c r="AT1328" s="110"/>
      <c r="AU1328" s="110"/>
      <c r="AV1328" s="110"/>
      <c r="AW1328" s="110"/>
      <c r="AX1328" s="110"/>
      <c r="AY1328" s="110"/>
      <c r="AZ1328" s="110"/>
    </row>
    <row r="1329" spans="2:52" s="16" customFormat="1" x14ac:dyDescent="0.25">
      <c r="B1329" s="53"/>
      <c r="C1329" s="15"/>
      <c r="I1329" s="15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0"/>
      <c r="Y1329" s="110"/>
      <c r="Z1329" s="110"/>
      <c r="AA1329" s="110"/>
      <c r="AB1329" s="110"/>
      <c r="AC1329" s="110"/>
      <c r="AD1329" s="110"/>
      <c r="AE1329" s="110"/>
      <c r="AF1329" s="110"/>
      <c r="AG1329" s="110"/>
      <c r="AH1329" s="110"/>
      <c r="AI1329" s="110"/>
      <c r="AJ1329" s="110"/>
      <c r="AK1329" s="110"/>
      <c r="AL1329" s="110"/>
      <c r="AM1329" s="110"/>
      <c r="AN1329" s="110"/>
      <c r="AO1329" s="110"/>
      <c r="AP1329" s="110"/>
      <c r="AQ1329" s="110"/>
      <c r="AR1329" s="110"/>
      <c r="AS1329" s="110"/>
      <c r="AT1329" s="110"/>
      <c r="AU1329" s="110"/>
      <c r="AV1329" s="110"/>
      <c r="AW1329" s="110"/>
      <c r="AX1329" s="110"/>
      <c r="AY1329" s="110"/>
      <c r="AZ1329" s="110"/>
    </row>
    <row r="1330" spans="2:52" s="16" customFormat="1" x14ac:dyDescent="0.25">
      <c r="B1330" s="53"/>
      <c r="C1330" s="15"/>
      <c r="I1330" s="15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0"/>
      <c r="Y1330" s="110"/>
      <c r="Z1330" s="110"/>
      <c r="AA1330" s="110"/>
      <c r="AB1330" s="110"/>
      <c r="AC1330" s="110"/>
      <c r="AD1330" s="110"/>
      <c r="AE1330" s="110"/>
      <c r="AF1330" s="110"/>
      <c r="AG1330" s="110"/>
      <c r="AH1330" s="110"/>
      <c r="AI1330" s="110"/>
      <c r="AJ1330" s="110"/>
      <c r="AK1330" s="110"/>
      <c r="AL1330" s="110"/>
      <c r="AM1330" s="110"/>
      <c r="AN1330" s="110"/>
      <c r="AO1330" s="110"/>
      <c r="AP1330" s="110"/>
      <c r="AQ1330" s="110"/>
      <c r="AR1330" s="110"/>
      <c r="AS1330" s="110"/>
      <c r="AT1330" s="110"/>
      <c r="AU1330" s="110"/>
      <c r="AV1330" s="110"/>
      <c r="AW1330" s="110"/>
      <c r="AX1330" s="110"/>
      <c r="AY1330" s="110"/>
      <c r="AZ1330" s="110"/>
    </row>
    <row r="1331" spans="2:52" s="16" customFormat="1" x14ac:dyDescent="0.25">
      <c r="B1331" s="53"/>
      <c r="C1331" s="15"/>
      <c r="I1331" s="15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0"/>
      <c r="Y1331" s="110"/>
      <c r="Z1331" s="110"/>
      <c r="AA1331" s="110"/>
      <c r="AB1331" s="110"/>
      <c r="AC1331" s="110"/>
      <c r="AD1331" s="110"/>
      <c r="AE1331" s="110"/>
      <c r="AF1331" s="110"/>
      <c r="AG1331" s="110"/>
      <c r="AH1331" s="110"/>
      <c r="AI1331" s="110"/>
      <c r="AJ1331" s="110"/>
      <c r="AK1331" s="110"/>
      <c r="AL1331" s="110"/>
      <c r="AM1331" s="110"/>
      <c r="AN1331" s="110"/>
      <c r="AO1331" s="110"/>
      <c r="AP1331" s="110"/>
      <c r="AQ1331" s="110"/>
      <c r="AR1331" s="110"/>
      <c r="AS1331" s="110"/>
      <c r="AT1331" s="110"/>
      <c r="AU1331" s="110"/>
      <c r="AV1331" s="110"/>
      <c r="AW1331" s="110"/>
      <c r="AX1331" s="110"/>
      <c r="AY1331" s="110"/>
      <c r="AZ1331" s="110"/>
    </row>
    <row r="1332" spans="2:52" s="16" customFormat="1" x14ac:dyDescent="0.25">
      <c r="B1332" s="53"/>
      <c r="C1332" s="15"/>
      <c r="I1332" s="15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0"/>
      <c r="Y1332" s="110"/>
      <c r="Z1332" s="110"/>
      <c r="AA1332" s="110"/>
      <c r="AB1332" s="110"/>
      <c r="AC1332" s="110"/>
      <c r="AD1332" s="110"/>
      <c r="AE1332" s="110"/>
      <c r="AF1332" s="110"/>
      <c r="AG1332" s="110"/>
      <c r="AH1332" s="110"/>
      <c r="AI1332" s="110"/>
      <c r="AJ1332" s="110"/>
      <c r="AK1332" s="110"/>
      <c r="AL1332" s="110"/>
      <c r="AM1332" s="110"/>
      <c r="AN1332" s="110"/>
      <c r="AO1332" s="110"/>
      <c r="AP1332" s="110"/>
      <c r="AQ1332" s="110"/>
      <c r="AR1332" s="110"/>
      <c r="AS1332" s="110"/>
      <c r="AT1332" s="110"/>
      <c r="AU1332" s="110"/>
      <c r="AV1332" s="110"/>
      <c r="AW1332" s="110"/>
      <c r="AX1332" s="110"/>
      <c r="AY1332" s="110"/>
      <c r="AZ1332" s="110"/>
    </row>
    <row r="1333" spans="2:52" s="16" customFormat="1" x14ac:dyDescent="0.25">
      <c r="B1333" s="53"/>
      <c r="C1333" s="15"/>
      <c r="I1333" s="15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0"/>
      <c r="Y1333" s="110"/>
      <c r="Z1333" s="110"/>
      <c r="AA1333" s="110"/>
      <c r="AB1333" s="110"/>
      <c r="AC1333" s="110"/>
      <c r="AD1333" s="110"/>
      <c r="AE1333" s="110"/>
      <c r="AF1333" s="110"/>
      <c r="AG1333" s="110"/>
      <c r="AH1333" s="110"/>
      <c r="AI1333" s="110"/>
      <c r="AJ1333" s="110"/>
      <c r="AK1333" s="110"/>
      <c r="AL1333" s="110"/>
      <c r="AM1333" s="110"/>
      <c r="AN1333" s="110"/>
      <c r="AO1333" s="110"/>
      <c r="AP1333" s="110"/>
      <c r="AQ1333" s="110"/>
      <c r="AR1333" s="110"/>
      <c r="AS1333" s="110"/>
      <c r="AT1333" s="110"/>
      <c r="AU1333" s="110"/>
      <c r="AV1333" s="110"/>
      <c r="AW1333" s="110"/>
      <c r="AX1333" s="110"/>
      <c r="AY1333" s="110"/>
      <c r="AZ1333" s="110"/>
    </row>
    <row r="1334" spans="2:52" s="16" customFormat="1" x14ac:dyDescent="0.25">
      <c r="B1334" s="53"/>
      <c r="C1334" s="15"/>
      <c r="I1334" s="15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0"/>
      <c r="Y1334" s="110"/>
      <c r="Z1334" s="110"/>
      <c r="AA1334" s="110"/>
      <c r="AB1334" s="110"/>
      <c r="AC1334" s="110"/>
      <c r="AD1334" s="110"/>
      <c r="AE1334" s="110"/>
      <c r="AF1334" s="110"/>
      <c r="AG1334" s="110"/>
      <c r="AH1334" s="110"/>
      <c r="AI1334" s="110"/>
      <c r="AJ1334" s="110"/>
      <c r="AK1334" s="110"/>
      <c r="AL1334" s="110"/>
      <c r="AM1334" s="110"/>
      <c r="AN1334" s="110"/>
      <c r="AO1334" s="110"/>
      <c r="AP1334" s="110"/>
      <c r="AQ1334" s="110"/>
      <c r="AR1334" s="110"/>
      <c r="AS1334" s="110"/>
      <c r="AT1334" s="110"/>
      <c r="AU1334" s="110"/>
      <c r="AV1334" s="110"/>
      <c r="AW1334" s="110"/>
      <c r="AX1334" s="110"/>
      <c r="AY1334" s="110"/>
      <c r="AZ1334" s="110"/>
    </row>
    <row r="1335" spans="2:52" s="16" customFormat="1" x14ac:dyDescent="0.25">
      <c r="B1335" s="53"/>
      <c r="C1335" s="15"/>
      <c r="I1335" s="15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  <c r="Z1335" s="110"/>
      <c r="AA1335" s="110"/>
      <c r="AB1335" s="110"/>
      <c r="AC1335" s="110"/>
      <c r="AD1335" s="110"/>
      <c r="AE1335" s="110"/>
      <c r="AF1335" s="110"/>
      <c r="AG1335" s="110"/>
      <c r="AH1335" s="110"/>
      <c r="AI1335" s="110"/>
      <c r="AJ1335" s="110"/>
      <c r="AK1335" s="110"/>
      <c r="AL1335" s="110"/>
      <c r="AM1335" s="110"/>
      <c r="AN1335" s="110"/>
      <c r="AO1335" s="110"/>
      <c r="AP1335" s="110"/>
      <c r="AQ1335" s="110"/>
      <c r="AR1335" s="110"/>
      <c r="AS1335" s="110"/>
      <c r="AT1335" s="110"/>
      <c r="AU1335" s="110"/>
      <c r="AV1335" s="110"/>
      <c r="AW1335" s="110"/>
      <c r="AX1335" s="110"/>
      <c r="AY1335" s="110"/>
      <c r="AZ1335" s="110"/>
    </row>
    <row r="1336" spans="2:52" s="16" customFormat="1" x14ac:dyDescent="0.25">
      <c r="B1336" s="53"/>
      <c r="C1336" s="15"/>
      <c r="I1336" s="15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0"/>
      <c r="Y1336" s="110"/>
      <c r="Z1336" s="110"/>
      <c r="AA1336" s="110"/>
      <c r="AB1336" s="110"/>
      <c r="AC1336" s="110"/>
      <c r="AD1336" s="110"/>
      <c r="AE1336" s="110"/>
      <c r="AF1336" s="110"/>
      <c r="AG1336" s="110"/>
      <c r="AH1336" s="110"/>
      <c r="AI1336" s="110"/>
      <c r="AJ1336" s="110"/>
      <c r="AK1336" s="110"/>
      <c r="AL1336" s="110"/>
      <c r="AM1336" s="110"/>
      <c r="AN1336" s="110"/>
      <c r="AO1336" s="110"/>
      <c r="AP1336" s="110"/>
      <c r="AQ1336" s="110"/>
      <c r="AR1336" s="110"/>
      <c r="AS1336" s="110"/>
      <c r="AT1336" s="110"/>
      <c r="AU1336" s="110"/>
      <c r="AV1336" s="110"/>
      <c r="AW1336" s="110"/>
      <c r="AX1336" s="110"/>
      <c r="AY1336" s="110"/>
      <c r="AZ1336" s="110"/>
    </row>
    <row r="1337" spans="2:52" s="16" customFormat="1" x14ac:dyDescent="0.25">
      <c r="B1337" s="53"/>
      <c r="C1337" s="15"/>
      <c r="I1337" s="15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  <c r="AI1337" s="110"/>
      <c r="AJ1337" s="110"/>
      <c r="AK1337" s="110"/>
      <c r="AL1337" s="110"/>
      <c r="AM1337" s="110"/>
      <c r="AN1337" s="110"/>
      <c r="AO1337" s="110"/>
      <c r="AP1337" s="110"/>
      <c r="AQ1337" s="110"/>
      <c r="AR1337" s="110"/>
      <c r="AS1337" s="110"/>
      <c r="AT1337" s="110"/>
      <c r="AU1337" s="110"/>
      <c r="AV1337" s="110"/>
      <c r="AW1337" s="110"/>
      <c r="AX1337" s="110"/>
      <c r="AY1337" s="110"/>
      <c r="AZ1337" s="110"/>
    </row>
    <row r="1338" spans="2:52" s="16" customFormat="1" x14ac:dyDescent="0.25">
      <c r="B1338" s="53"/>
      <c r="C1338" s="15"/>
      <c r="I1338" s="15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0"/>
      <c r="Y1338" s="110"/>
      <c r="Z1338" s="110"/>
      <c r="AA1338" s="110"/>
      <c r="AB1338" s="110"/>
      <c r="AC1338" s="110"/>
      <c r="AD1338" s="110"/>
      <c r="AE1338" s="110"/>
      <c r="AF1338" s="110"/>
      <c r="AG1338" s="110"/>
      <c r="AH1338" s="110"/>
      <c r="AI1338" s="110"/>
      <c r="AJ1338" s="110"/>
      <c r="AK1338" s="110"/>
      <c r="AL1338" s="110"/>
      <c r="AM1338" s="110"/>
      <c r="AN1338" s="110"/>
      <c r="AO1338" s="110"/>
      <c r="AP1338" s="110"/>
      <c r="AQ1338" s="110"/>
      <c r="AR1338" s="110"/>
      <c r="AS1338" s="110"/>
      <c r="AT1338" s="110"/>
      <c r="AU1338" s="110"/>
      <c r="AV1338" s="110"/>
      <c r="AW1338" s="110"/>
      <c r="AX1338" s="110"/>
      <c r="AY1338" s="110"/>
      <c r="AZ1338" s="110"/>
    </row>
    <row r="1339" spans="2:52" s="16" customFormat="1" x14ac:dyDescent="0.25">
      <c r="B1339" s="53"/>
      <c r="C1339" s="15"/>
      <c r="I1339" s="15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  <c r="Z1339" s="110"/>
      <c r="AA1339" s="110"/>
      <c r="AB1339" s="110"/>
      <c r="AC1339" s="110"/>
      <c r="AD1339" s="110"/>
      <c r="AE1339" s="110"/>
      <c r="AF1339" s="110"/>
      <c r="AG1339" s="110"/>
      <c r="AH1339" s="110"/>
      <c r="AI1339" s="110"/>
      <c r="AJ1339" s="110"/>
      <c r="AK1339" s="110"/>
      <c r="AL1339" s="110"/>
      <c r="AM1339" s="110"/>
      <c r="AN1339" s="110"/>
      <c r="AO1339" s="110"/>
      <c r="AP1339" s="110"/>
      <c r="AQ1339" s="110"/>
      <c r="AR1339" s="110"/>
      <c r="AS1339" s="110"/>
      <c r="AT1339" s="110"/>
      <c r="AU1339" s="110"/>
      <c r="AV1339" s="110"/>
      <c r="AW1339" s="110"/>
      <c r="AX1339" s="110"/>
      <c r="AY1339" s="110"/>
      <c r="AZ1339" s="110"/>
    </row>
    <row r="1340" spans="2:52" s="16" customFormat="1" x14ac:dyDescent="0.25">
      <c r="B1340" s="53"/>
      <c r="C1340" s="15"/>
      <c r="I1340" s="15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0"/>
      <c r="Y1340" s="110"/>
      <c r="Z1340" s="110"/>
      <c r="AA1340" s="110"/>
      <c r="AB1340" s="110"/>
      <c r="AC1340" s="110"/>
      <c r="AD1340" s="110"/>
      <c r="AE1340" s="110"/>
      <c r="AF1340" s="110"/>
      <c r="AG1340" s="110"/>
      <c r="AH1340" s="110"/>
      <c r="AI1340" s="110"/>
      <c r="AJ1340" s="110"/>
      <c r="AK1340" s="110"/>
      <c r="AL1340" s="110"/>
      <c r="AM1340" s="110"/>
      <c r="AN1340" s="110"/>
      <c r="AO1340" s="110"/>
      <c r="AP1340" s="110"/>
      <c r="AQ1340" s="110"/>
      <c r="AR1340" s="110"/>
      <c r="AS1340" s="110"/>
      <c r="AT1340" s="110"/>
      <c r="AU1340" s="110"/>
      <c r="AV1340" s="110"/>
      <c r="AW1340" s="110"/>
      <c r="AX1340" s="110"/>
      <c r="AY1340" s="110"/>
      <c r="AZ1340" s="110"/>
    </row>
    <row r="1341" spans="2:52" s="16" customFormat="1" x14ac:dyDescent="0.25">
      <c r="B1341" s="53"/>
      <c r="C1341" s="15"/>
      <c r="I1341" s="15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0"/>
      <c r="Y1341" s="110"/>
      <c r="Z1341" s="110"/>
      <c r="AA1341" s="110"/>
      <c r="AB1341" s="110"/>
      <c r="AC1341" s="110"/>
      <c r="AD1341" s="110"/>
      <c r="AE1341" s="110"/>
      <c r="AF1341" s="110"/>
      <c r="AG1341" s="110"/>
      <c r="AH1341" s="110"/>
      <c r="AI1341" s="110"/>
      <c r="AJ1341" s="110"/>
      <c r="AK1341" s="110"/>
      <c r="AL1341" s="110"/>
      <c r="AM1341" s="110"/>
      <c r="AN1341" s="110"/>
      <c r="AO1341" s="110"/>
      <c r="AP1341" s="110"/>
      <c r="AQ1341" s="110"/>
      <c r="AR1341" s="110"/>
      <c r="AS1341" s="110"/>
      <c r="AT1341" s="110"/>
      <c r="AU1341" s="110"/>
      <c r="AV1341" s="110"/>
      <c r="AW1341" s="110"/>
      <c r="AX1341" s="110"/>
      <c r="AY1341" s="110"/>
      <c r="AZ1341" s="110"/>
    </row>
    <row r="1342" spans="2:52" s="16" customFormat="1" x14ac:dyDescent="0.25">
      <c r="B1342" s="53"/>
      <c r="C1342" s="15"/>
      <c r="I1342" s="15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0"/>
      <c r="Y1342" s="110"/>
      <c r="Z1342" s="110"/>
      <c r="AA1342" s="110"/>
      <c r="AB1342" s="110"/>
      <c r="AC1342" s="110"/>
      <c r="AD1342" s="110"/>
      <c r="AE1342" s="110"/>
      <c r="AF1342" s="110"/>
      <c r="AG1342" s="110"/>
      <c r="AH1342" s="110"/>
      <c r="AI1342" s="110"/>
      <c r="AJ1342" s="110"/>
      <c r="AK1342" s="110"/>
      <c r="AL1342" s="110"/>
      <c r="AM1342" s="110"/>
      <c r="AN1342" s="110"/>
      <c r="AO1342" s="110"/>
      <c r="AP1342" s="110"/>
      <c r="AQ1342" s="110"/>
      <c r="AR1342" s="110"/>
      <c r="AS1342" s="110"/>
      <c r="AT1342" s="110"/>
      <c r="AU1342" s="110"/>
      <c r="AV1342" s="110"/>
      <c r="AW1342" s="110"/>
      <c r="AX1342" s="110"/>
      <c r="AY1342" s="110"/>
      <c r="AZ1342" s="110"/>
    </row>
    <row r="1343" spans="2:52" s="16" customFormat="1" x14ac:dyDescent="0.25">
      <c r="B1343" s="53"/>
      <c r="C1343" s="15"/>
      <c r="I1343" s="15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0"/>
      <c r="Y1343" s="110"/>
      <c r="Z1343" s="110"/>
      <c r="AA1343" s="110"/>
      <c r="AB1343" s="110"/>
      <c r="AC1343" s="110"/>
      <c r="AD1343" s="110"/>
      <c r="AE1343" s="110"/>
      <c r="AF1343" s="110"/>
      <c r="AG1343" s="110"/>
      <c r="AH1343" s="110"/>
      <c r="AI1343" s="110"/>
      <c r="AJ1343" s="110"/>
      <c r="AK1343" s="110"/>
      <c r="AL1343" s="110"/>
      <c r="AM1343" s="110"/>
      <c r="AN1343" s="110"/>
      <c r="AO1343" s="110"/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</row>
    <row r="1344" spans="2:52" s="16" customFormat="1" x14ac:dyDescent="0.25">
      <c r="B1344" s="53"/>
      <c r="C1344" s="15"/>
      <c r="I1344" s="15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0"/>
      <c r="Y1344" s="110"/>
      <c r="Z1344" s="110"/>
      <c r="AA1344" s="110"/>
      <c r="AB1344" s="110"/>
      <c r="AC1344" s="110"/>
      <c r="AD1344" s="110"/>
      <c r="AE1344" s="110"/>
      <c r="AF1344" s="110"/>
      <c r="AG1344" s="110"/>
      <c r="AH1344" s="110"/>
      <c r="AI1344" s="110"/>
      <c r="AJ1344" s="110"/>
      <c r="AK1344" s="110"/>
      <c r="AL1344" s="110"/>
      <c r="AM1344" s="110"/>
      <c r="AN1344" s="110"/>
      <c r="AO1344" s="110"/>
      <c r="AP1344" s="110"/>
      <c r="AQ1344" s="110"/>
      <c r="AR1344" s="110"/>
      <c r="AS1344" s="110"/>
      <c r="AT1344" s="110"/>
      <c r="AU1344" s="110"/>
      <c r="AV1344" s="110"/>
      <c r="AW1344" s="110"/>
      <c r="AX1344" s="110"/>
      <c r="AY1344" s="110"/>
      <c r="AZ1344" s="110"/>
    </row>
    <row r="1345" spans="2:52" s="16" customFormat="1" x14ac:dyDescent="0.25">
      <c r="B1345" s="53"/>
      <c r="C1345" s="15"/>
      <c r="I1345" s="15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0"/>
      <c r="Y1345" s="110"/>
      <c r="Z1345" s="110"/>
      <c r="AA1345" s="110"/>
      <c r="AB1345" s="110"/>
      <c r="AC1345" s="110"/>
      <c r="AD1345" s="110"/>
      <c r="AE1345" s="110"/>
      <c r="AF1345" s="110"/>
      <c r="AG1345" s="110"/>
      <c r="AH1345" s="110"/>
      <c r="AI1345" s="110"/>
      <c r="AJ1345" s="110"/>
      <c r="AK1345" s="110"/>
      <c r="AL1345" s="110"/>
      <c r="AM1345" s="110"/>
      <c r="AN1345" s="110"/>
      <c r="AO1345" s="110"/>
      <c r="AP1345" s="110"/>
      <c r="AQ1345" s="110"/>
      <c r="AR1345" s="110"/>
      <c r="AS1345" s="110"/>
      <c r="AT1345" s="110"/>
      <c r="AU1345" s="110"/>
      <c r="AV1345" s="110"/>
      <c r="AW1345" s="110"/>
      <c r="AX1345" s="110"/>
      <c r="AY1345" s="110"/>
      <c r="AZ1345" s="110"/>
    </row>
    <row r="1346" spans="2:52" s="16" customFormat="1" x14ac:dyDescent="0.25">
      <c r="B1346" s="53"/>
      <c r="C1346" s="15"/>
      <c r="I1346" s="15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  <c r="Z1346" s="110"/>
      <c r="AA1346" s="110"/>
      <c r="AB1346" s="110"/>
      <c r="AC1346" s="110"/>
      <c r="AD1346" s="110"/>
      <c r="AE1346" s="110"/>
      <c r="AF1346" s="110"/>
      <c r="AG1346" s="110"/>
      <c r="AH1346" s="110"/>
      <c r="AI1346" s="110"/>
      <c r="AJ1346" s="110"/>
      <c r="AK1346" s="110"/>
      <c r="AL1346" s="110"/>
      <c r="AM1346" s="110"/>
      <c r="AN1346" s="110"/>
      <c r="AO1346" s="110"/>
      <c r="AP1346" s="110"/>
      <c r="AQ1346" s="110"/>
      <c r="AR1346" s="110"/>
      <c r="AS1346" s="110"/>
      <c r="AT1346" s="110"/>
      <c r="AU1346" s="110"/>
      <c r="AV1346" s="110"/>
      <c r="AW1346" s="110"/>
      <c r="AX1346" s="110"/>
      <c r="AY1346" s="110"/>
      <c r="AZ1346" s="110"/>
    </row>
    <row r="1347" spans="2:52" s="16" customFormat="1" x14ac:dyDescent="0.25">
      <c r="B1347" s="53"/>
      <c r="C1347" s="15"/>
      <c r="I1347" s="15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0"/>
      <c r="Y1347" s="110"/>
      <c r="Z1347" s="110"/>
      <c r="AA1347" s="110"/>
      <c r="AB1347" s="110"/>
      <c r="AC1347" s="110"/>
      <c r="AD1347" s="110"/>
      <c r="AE1347" s="110"/>
      <c r="AF1347" s="110"/>
      <c r="AG1347" s="110"/>
      <c r="AH1347" s="110"/>
      <c r="AI1347" s="110"/>
      <c r="AJ1347" s="110"/>
      <c r="AK1347" s="110"/>
      <c r="AL1347" s="110"/>
      <c r="AM1347" s="110"/>
      <c r="AN1347" s="110"/>
      <c r="AO1347" s="110"/>
      <c r="AP1347" s="110"/>
      <c r="AQ1347" s="110"/>
      <c r="AR1347" s="110"/>
      <c r="AS1347" s="110"/>
      <c r="AT1347" s="110"/>
      <c r="AU1347" s="110"/>
      <c r="AV1347" s="110"/>
      <c r="AW1347" s="110"/>
      <c r="AX1347" s="110"/>
      <c r="AY1347" s="110"/>
      <c r="AZ1347" s="110"/>
    </row>
    <row r="1348" spans="2:52" s="16" customFormat="1" x14ac:dyDescent="0.25">
      <c r="B1348" s="53"/>
      <c r="C1348" s="15"/>
      <c r="I1348" s="15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0"/>
      <c r="Y1348" s="110"/>
      <c r="Z1348" s="110"/>
      <c r="AA1348" s="110"/>
      <c r="AB1348" s="110"/>
      <c r="AC1348" s="110"/>
      <c r="AD1348" s="110"/>
      <c r="AE1348" s="110"/>
      <c r="AF1348" s="110"/>
      <c r="AG1348" s="110"/>
      <c r="AH1348" s="110"/>
      <c r="AI1348" s="110"/>
      <c r="AJ1348" s="110"/>
      <c r="AK1348" s="110"/>
      <c r="AL1348" s="110"/>
      <c r="AM1348" s="110"/>
      <c r="AN1348" s="110"/>
      <c r="AO1348" s="110"/>
      <c r="AP1348" s="110"/>
      <c r="AQ1348" s="110"/>
      <c r="AR1348" s="110"/>
      <c r="AS1348" s="110"/>
      <c r="AT1348" s="110"/>
      <c r="AU1348" s="110"/>
      <c r="AV1348" s="110"/>
      <c r="AW1348" s="110"/>
      <c r="AX1348" s="110"/>
      <c r="AY1348" s="110"/>
      <c r="AZ1348" s="110"/>
    </row>
    <row r="1349" spans="2:52" s="16" customFormat="1" x14ac:dyDescent="0.25">
      <c r="B1349" s="53"/>
      <c r="C1349" s="15"/>
      <c r="I1349" s="15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0"/>
      <c r="Y1349" s="110"/>
      <c r="Z1349" s="110"/>
      <c r="AA1349" s="110"/>
      <c r="AB1349" s="110"/>
      <c r="AC1349" s="110"/>
      <c r="AD1349" s="110"/>
      <c r="AE1349" s="110"/>
      <c r="AF1349" s="110"/>
      <c r="AG1349" s="110"/>
      <c r="AH1349" s="110"/>
      <c r="AI1349" s="110"/>
      <c r="AJ1349" s="110"/>
      <c r="AK1349" s="110"/>
      <c r="AL1349" s="110"/>
      <c r="AM1349" s="110"/>
      <c r="AN1349" s="110"/>
      <c r="AO1349" s="110"/>
      <c r="AP1349" s="110"/>
      <c r="AQ1349" s="110"/>
      <c r="AR1349" s="110"/>
      <c r="AS1349" s="110"/>
      <c r="AT1349" s="110"/>
      <c r="AU1349" s="110"/>
      <c r="AV1349" s="110"/>
      <c r="AW1349" s="110"/>
      <c r="AX1349" s="110"/>
      <c r="AY1349" s="110"/>
      <c r="AZ1349" s="110"/>
    </row>
    <row r="1350" spans="2:52" s="16" customFormat="1" x14ac:dyDescent="0.25">
      <c r="B1350" s="53"/>
      <c r="C1350" s="15"/>
      <c r="I1350" s="15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0"/>
      <c r="Y1350" s="110"/>
      <c r="Z1350" s="110"/>
      <c r="AA1350" s="110"/>
      <c r="AB1350" s="110"/>
      <c r="AC1350" s="110"/>
      <c r="AD1350" s="110"/>
      <c r="AE1350" s="110"/>
      <c r="AF1350" s="110"/>
      <c r="AG1350" s="110"/>
      <c r="AH1350" s="110"/>
      <c r="AI1350" s="110"/>
      <c r="AJ1350" s="110"/>
      <c r="AK1350" s="110"/>
      <c r="AL1350" s="110"/>
      <c r="AM1350" s="110"/>
      <c r="AN1350" s="110"/>
      <c r="AO1350" s="110"/>
      <c r="AP1350" s="110"/>
      <c r="AQ1350" s="110"/>
      <c r="AR1350" s="110"/>
      <c r="AS1350" s="110"/>
      <c r="AT1350" s="110"/>
      <c r="AU1350" s="110"/>
      <c r="AV1350" s="110"/>
      <c r="AW1350" s="110"/>
      <c r="AX1350" s="110"/>
      <c r="AY1350" s="110"/>
      <c r="AZ1350" s="110"/>
    </row>
    <row r="1351" spans="2:52" s="16" customFormat="1" x14ac:dyDescent="0.25">
      <c r="B1351" s="53"/>
      <c r="C1351" s="15"/>
      <c r="I1351" s="15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0"/>
      <c r="Y1351" s="110"/>
      <c r="Z1351" s="110"/>
      <c r="AA1351" s="110"/>
      <c r="AB1351" s="110"/>
      <c r="AC1351" s="110"/>
      <c r="AD1351" s="110"/>
      <c r="AE1351" s="110"/>
      <c r="AF1351" s="110"/>
      <c r="AG1351" s="110"/>
      <c r="AH1351" s="110"/>
      <c r="AI1351" s="110"/>
      <c r="AJ1351" s="110"/>
      <c r="AK1351" s="110"/>
      <c r="AL1351" s="110"/>
      <c r="AM1351" s="110"/>
      <c r="AN1351" s="110"/>
      <c r="AO1351" s="110"/>
      <c r="AP1351" s="110"/>
      <c r="AQ1351" s="110"/>
      <c r="AR1351" s="110"/>
      <c r="AS1351" s="110"/>
      <c r="AT1351" s="110"/>
      <c r="AU1351" s="110"/>
      <c r="AV1351" s="110"/>
      <c r="AW1351" s="110"/>
      <c r="AX1351" s="110"/>
      <c r="AY1351" s="110"/>
      <c r="AZ1351" s="110"/>
    </row>
    <row r="1352" spans="2:52" s="16" customFormat="1" x14ac:dyDescent="0.25">
      <c r="B1352" s="53"/>
      <c r="C1352" s="15"/>
      <c r="I1352" s="15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0"/>
      <c r="Y1352" s="110"/>
      <c r="Z1352" s="110"/>
      <c r="AA1352" s="110"/>
      <c r="AB1352" s="110"/>
      <c r="AC1352" s="110"/>
      <c r="AD1352" s="110"/>
      <c r="AE1352" s="110"/>
      <c r="AF1352" s="110"/>
      <c r="AG1352" s="110"/>
      <c r="AH1352" s="110"/>
      <c r="AI1352" s="110"/>
      <c r="AJ1352" s="110"/>
      <c r="AK1352" s="110"/>
      <c r="AL1352" s="110"/>
      <c r="AM1352" s="110"/>
      <c r="AN1352" s="110"/>
      <c r="AO1352" s="110"/>
      <c r="AP1352" s="110"/>
      <c r="AQ1352" s="110"/>
      <c r="AR1352" s="110"/>
      <c r="AS1352" s="110"/>
      <c r="AT1352" s="110"/>
      <c r="AU1352" s="110"/>
      <c r="AV1352" s="110"/>
      <c r="AW1352" s="110"/>
      <c r="AX1352" s="110"/>
      <c r="AY1352" s="110"/>
      <c r="AZ1352" s="110"/>
    </row>
    <row r="1353" spans="2:52" s="16" customFormat="1" x14ac:dyDescent="0.25">
      <c r="B1353" s="53"/>
      <c r="C1353" s="15"/>
      <c r="I1353" s="15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0"/>
      <c r="Y1353" s="110"/>
      <c r="Z1353" s="110"/>
      <c r="AA1353" s="110"/>
      <c r="AB1353" s="110"/>
      <c r="AC1353" s="110"/>
      <c r="AD1353" s="110"/>
      <c r="AE1353" s="110"/>
      <c r="AF1353" s="110"/>
      <c r="AG1353" s="110"/>
      <c r="AH1353" s="110"/>
      <c r="AI1353" s="110"/>
      <c r="AJ1353" s="110"/>
      <c r="AK1353" s="110"/>
      <c r="AL1353" s="110"/>
      <c r="AM1353" s="110"/>
      <c r="AN1353" s="110"/>
      <c r="AO1353" s="110"/>
      <c r="AP1353" s="110"/>
      <c r="AQ1353" s="110"/>
      <c r="AR1353" s="110"/>
      <c r="AS1353" s="110"/>
      <c r="AT1353" s="110"/>
      <c r="AU1353" s="110"/>
      <c r="AV1353" s="110"/>
      <c r="AW1353" s="110"/>
      <c r="AX1353" s="110"/>
      <c r="AY1353" s="110"/>
      <c r="AZ1353" s="110"/>
    </row>
    <row r="1354" spans="2:52" s="16" customFormat="1" x14ac:dyDescent="0.25">
      <c r="B1354" s="53"/>
      <c r="C1354" s="15"/>
      <c r="I1354" s="15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0"/>
      <c r="Z1354" s="110"/>
      <c r="AA1354" s="110"/>
      <c r="AB1354" s="110"/>
      <c r="AC1354" s="110"/>
      <c r="AD1354" s="110"/>
      <c r="AE1354" s="110"/>
      <c r="AF1354" s="110"/>
      <c r="AG1354" s="110"/>
      <c r="AH1354" s="110"/>
      <c r="AI1354" s="110"/>
      <c r="AJ1354" s="110"/>
      <c r="AK1354" s="110"/>
      <c r="AL1354" s="110"/>
      <c r="AM1354" s="110"/>
      <c r="AN1354" s="110"/>
      <c r="AO1354" s="110"/>
      <c r="AP1354" s="110"/>
      <c r="AQ1354" s="110"/>
      <c r="AR1354" s="110"/>
      <c r="AS1354" s="110"/>
      <c r="AT1354" s="110"/>
      <c r="AU1354" s="110"/>
      <c r="AV1354" s="110"/>
      <c r="AW1354" s="110"/>
      <c r="AX1354" s="110"/>
      <c r="AY1354" s="110"/>
      <c r="AZ1354" s="110"/>
    </row>
    <row r="1355" spans="2:52" s="16" customFormat="1" x14ac:dyDescent="0.25">
      <c r="B1355" s="53"/>
      <c r="C1355" s="15"/>
      <c r="I1355" s="15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0"/>
      <c r="Y1355" s="110"/>
      <c r="Z1355" s="110"/>
      <c r="AA1355" s="110"/>
      <c r="AB1355" s="110"/>
      <c r="AC1355" s="110"/>
      <c r="AD1355" s="110"/>
      <c r="AE1355" s="110"/>
      <c r="AF1355" s="110"/>
      <c r="AG1355" s="110"/>
      <c r="AH1355" s="110"/>
      <c r="AI1355" s="110"/>
      <c r="AJ1355" s="110"/>
      <c r="AK1355" s="110"/>
      <c r="AL1355" s="110"/>
      <c r="AM1355" s="110"/>
      <c r="AN1355" s="110"/>
      <c r="AO1355" s="110"/>
      <c r="AP1355" s="110"/>
      <c r="AQ1355" s="110"/>
      <c r="AR1355" s="110"/>
      <c r="AS1355" s="110"/>
      <c r="AT1355" s="110"/>
      <c r="AU1355" s="110"/>
      <c r="AV1355" s="110"/>
      <c r="AW1355" s="110"/>
      <c r="AX1355" s="110"/>
      <c r="AY1355" s="110"/>
      <c r="AZ1355" s="110"/>
    </row>
    <row r="1356" spans="2:52" s="16" customFormat="1" x14ac:dyDescent="0.25">
      <c r="B1356" s="53"/>
      <c r="C1356" s="15"/>
      <c r="I1356" s="15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  <c r="Z1356" s="110"/>
      <c r="AA1356" s="110"/>
      <c r="AB1356" s="110"/>
      <c r="AC1356" s="110"/>
      <c r="AD1356" s="110"/>
      <c r="AE1356" s="110"/>
      <c r="AF1356" s="110"/>
      <c r="AG1356" s="110"/>
      <c r="AH1356" s="110"/>
      <c r="AI1356" s="110"/>
      <c r="AJ1356" s="110"/>
      <c r="AK1356" s="110"/>
      <c r="AL1356" s="110"/>
      <c r="AM1356" s="110"/>
      <c r="AN1356" s="110"/>
      <c r="AO1356" s="110"/>
      <c r="AP1356" s="110"/>
      <c r="AQ1356" s="110"/>
      <c r="AR1356" s="110"/>
      <c r="AS1356" s="110"/>
      <c r="AT1356" s="110"/>
      <c r="AU1356" s="110"/>
      <c r="AV1356" s="110"/>
      <c r="AW1356" s="110"/>
      <c r="AX1356" s="110"/>
      <c r="AY1356" s="110"/>
      <c r="AZ1356" s="110"/>
    </row>
    <row r="1357" spans="2:52" s="16" customFormat="1" x14ac:dyDescent="0.25">
      <c r="B1357" s="53"/>
      <c r="C1357" s="15"/>
      <c r="I1357" s="15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0"/>
      <c r="Y1357" s="110"/>
      <c r="Z1357" s="110"/>
      <c r="AA1357" s="110"/>
      <c r="AB1357" s="110"/>
      <c r="AC1357" s="110"/>
      <c r="AD1357" s="110"/>
      <c r="AE1357" s="110"/>
      <c r="AF1357" s="110"/>
      <c r="AG1357" s="110"/>
      <c r="AH1357" s="110"/>
      <c r="AI1357" s="110"/>
      <c r="AJ1357" s="110"/>
      <c r="AK1357" s="110"/>
      <c r="AL1357" s="110"/>
      <c r="AM1357" s="110"/>
      <c r="AN1357" s="110"/>
      <c r="AO1357" s="110"/>
      <c r="AP1357" s="110"/>
      <c r="AQ1357" s="110"/>
      <c r="AR1357" s="110"/>
      <c r="AS1357" s="110"/>
      <c r="AT1357" s="110"/>
      <c r="AU1357" s="110"/>
      <c r="AV1357" s="110"/>
      <c r="AW1357" s="110"/>
      <c r="AX1357" s="110"/>
      <c r="AY1357" s="110"/>
      <c r="AZ1357" s="110"/>
    </row>
    <row r="1358" spans="2:52" s="16" customFormat="1" x14ac:dyDescent="0.25">
      <c r="B1358" s="53"/>
      <c r="C1358" s="15"/>
      <c r="I1358" s="15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  <c r="Z1358" s="110"/>
      <c r="AA1358" s="110"/>
      <c r="AB1358" s="110"/>
      <c r="AC1358" s="110"/>
      <c r="AD1358" s="110"/>
      <c r="AE1358" s="110"/>
      <c r="AF1358" s="110"/>
      <c r="AG1358" s="110"/>
      <c r="AH1358" s="110"/>
      <c r="AI1358" s="110"/>
      <c r="AJ1358" s="110"/>
      <c r="AK1358" s="110"/>
      <c r="AL1358" s="110"/>
      <c r="AM1358" s="110"/>
      <c r="AN1358" s="110"/>
      <c r="AO1358" s="110"/>
      <c r="AP1358" s="110"/>
      <c r="AQ1358" s="110"/>
      <c r="AR1358" s="110"/>
      <c r="AS1358" s="110"/>
      <c r="AT1358" s="110"/>
      <c r="AU1358" s="110"/>
      <c r="AV1358" s="110"/>
      <c r="AW1358" s="110"/>
      <c r="AX1358" s="110"/>
      <c r="AY1358" s="110"/>
      <c r="AZ1358" s="110"/>
    </row>
    <row r="1359" spans="2:52" s="16" customFormat="1" x14ac:dyDescent="0.25">
      <c r="B1359" s="53"/>
      <c r="C1359" s="15"/>
      <c r="I1359" s="15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  <c r="Z1359" s="110"/>
      <c r="AA1359" s="110"/>
      <c r="AB1359" s="110"/>
      <c r="AC1359" s="110"/>
      <c r="AD1359" s="110"/>
      <c r="AE1359" s="110"/>
      <c r="AF1359" s="110"/>
      <c r="AG1359" s="110"/>
      <c r="AH1359" s="110"/>
      <c r="AI1359" s="110"/>
      <c r="AJ1359" s="110"/>
      <c r="AK1359" s="110"/>
      <c r="AL1359" s="110"/>
      <c r="AM1359" s="110"/>
      <c r="AN1359" s="110"/>
      <c r="AO1359" s="110"/>
      <c r="AP1359" s="110"/>
      <c r="AQ1359" s="110"/>
      <c r="AR1359" s="110"/>
      <c r="AS1359" s="110"/>
      <c r="AT1359" s="110"/>
      <c r="AU1359" s="110"/>
      <c r="AV1359" s="110"/>
      <c r="AW1359" s="110"/>
      <c r="AX1359" s="110"/>
      <c r="AY1359" s="110"/>
      <c r="AZ1359" s="110"/>
    </row>
    <row r="1360" spans="2:52" s="16" customFormat="1" x14ac:dyDescent="0.25">
      <c r="B1360" s="53"/>
      <c r="C1360" s="15"/>
      <c r="I1360" s="15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  <c r="AI1360" s="110"/>
      <c r="AJ1360" s="110"/>
      <c r="AK1360" s="110"/>
      <c r="AL1360" s="110"/>
      <c r="AM1360" s="110"/>
      <c r="AN1360" s="110"/>
      <c r="AO1360" s="110"/>
      <c r="AP1360" s="110"/>
      <c r="AQ1360" s="110"/>
      <c r="AR1360" s="110"/>
      <c r="AS1360" s="110"/>
      <c r="AT1360" s="110"/>
      <c r="AU1360" s="110"/>
      <c r="AV1360" s="110"/>
      <c r="AW1360" s="110"/>
      <c r="AX1360" s="110"/>
      <c r="AY1360" s="110"/>
      <c r="AZ1360" s="110"/>
    </row>
    <row r="1361" spans="2:52" s="16" customFormat="1" x14ac:dyDescent="0.25">
      <c r="B1361" s="53"/>
      <c r="C1361" s="15"/>
      <c r="I1361" s="15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0"/>
      <c r="Y1361" s="110"/>
      <c r="Z1361" s="110"/>
      <c r="AA1361" s="110"/>
      <c r="AB1361" s="110"/>
      <c r="AC1361" s="110"/>
      <c r="AD1361" s="110"/>
      <c r="AE1361" s="110"/>
      <c r="AF1361" s="110"/>
      <c r="AG1361" s="110"/>
      <c r="AH1361" s="110"/>
      <c r="AI1361" s="110"/>
      <c r="AJ1361" s="110"/>
      <c r="AK1361" s="110"/>
      <c r="AL1361" s="110"/>
      <c r="AM1361" s="110"/>
      <c r="AN1361" s="110"/>
      <c r="AO1361" s="110"/>
      <c r="AP1361" s="110"/>
      <c r="AQ1361" s="110"/>
      <c r="AR1361" s="110"/>
      <c r="AS1361" s="110"/>
      <c r="AT1361" s="110"/>
      <c r="AU1361" s="110"/>
      <c r="AV1361" s="110"/>
      <c r="AW1361" s="110"/>
      <c r="AX1361" s="110"/>
      <c r="AY1361" s="110"/>
      <c r="AZ1361" s="110"/>
    </row>
    <row r="1362" spans="2:52" s="16" customFormat="1" x14ac:dyDescent="0.25">
      <c r="B1362" s="53"/>
      <c r="C1362" s="15"/>
      <c r="I1362" s="15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0"/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  <c r="AI1362" s="110"/>
      <c r="AJ1362" s="110"/>
      <c r="AK1362" s="110"/>
      <c r="AL1362" s="110"/>
      <c r="AM1362" s="110"/>
      <c r="AN1362" s="110"/>
      <c r="AO1362" s="110"/>
      <c r="AP1362" s="110"/>
      <c r="AQ1362" s="110"/>
      <c r="AR1362" s="110"/>
      <c r="AS1362" s="110"/>
      <c r="AT1362" s="110"/>
      <c r="AU1362" s="110"/>
      <c r="AV1362" s="110"/>
      <c r="AW1362" s="110"/>
      <c r="AX1362" s="110"/>
      <c r="AY1362" s="110"/>
      <c r="AZ1362" s="110"/>
    </row>
    <row r="1363" spans="2:52" s="16" customFormat="1" x14ac:dyDescent="0.25">
      <c r="B1363" s="53"/>
      <c r="C1363" s="15"/>
      <c r="I1363" s="15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0"/>
      <c r="Y1363" s="110"/>
      <c r="Z1363" s="110"/>
      <c r="AA1363" s="110"/>
      <c r="AB1363" s="110"/>
      <c r="AC1363" s="110"/>
      <c r="AD1363" s="110"/>
      <c r="AE1363" s="110"/>
      <c r="AF1363" s="110"/>
      <c r="AG1363" s="110"/>
      <c r="AH1363" s="110"/>
      <c r="AI1363" s="110"/>
      <c r="AJ1363" s="110"/>
      <c r="AK1363" s="110"/>
      <c r="AL1363" s="110"/>
      <c r="AM1363" s="110"/>
      <c r="AN1363" s="110"/>
      <c r="AO1363" s="110"/>
      <c r="AP1363" s="110"/>
      <c r="AQ1363" s="110"/>
      <c r="AR1363" s="110"/>
      <c r="AS1363" s="110"/>
      <c r="AT1363" s="110"/>
      <c r="AU1363" s="110"/>
      <c r="AV1363" s="110"/>
      <c r="AW1363" s="110"/>
      <c r="AX1363" s="110"/>
      <c r="AY1363" s="110"/>
      <c r="AZ1363" s="110"/>
    </row>
    <row r="1364" spans="2:52" s="16" customFormat="1" x14ac:dyDescent="0.25">
      <c r="B1364" s="53"/>
      <c r="C1364" s="15"/>
      <c r="I1364" s="15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0"/>
      <c r="Y1364" s="110"/>
      <c r="Z1364" s="110"/>
      <c r="AA1364" s="110"/>
      <c r="AB1364" s="110"/>
      <c r="AC1364" s="110"/>
      <c r="AD1364" s="110"/>
      <c r="AE1364" s="110"/>
      <c r="AF1364" s="110"/>
      <c r="AG1364" s="110"/>
      <c r="AH1364" s="110"/>
      <c r="AI1364" s="110"/>
      <c r="AJ1364" s="110"/>
      <c r="AK1364" s="110"/>
      <c r="AL1364" s="110"/>
      <c r="AM1364" s="110"/>
      <c r="AN1364" s="110"/>
      <c r="AO1364" s="110"/>
      <c r="AP1364" s="110"/>
      <c r="AQ1364" s="110"/>
      <c r="AR1364" s="110"/>
      <c r="AS1364" s="110"/>
      <c r="AT1364" s="110"/>
      <c r="AU1364" s="110"/>
      <c r="AV1364" s="110"/>
      <c r="AW1364" s="110"/>
      <c r="AX1364" s="110"/>
      <c r="AY1364" s="110"/>
      <c r="AZ1364" s="110"/>
    </row>
    <row r="1365" spans="2:52" s="16" customFormat="1" x14ac:dyDescent="0.25">
      <c r="B1365" s="53"/>
      <c r="C1365" s="15"/>
      <c r="I1365" s="15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0"/>
      <c r="Y1365" s="110"/>
      <c r="Z1365" s="110"/>
      <c r="AA1365" s="110"/>
      <c r="AB1365" s="110"/>
      <c r="AC1365" s="110"/>
      <c r="AD1365" s="110"/>
      <c r="AE1365" s="110"/>
      <c r="AF1365" s="110"/>
      <c r="AG1365" s="110"/>
      <c r="AH1365" s="110"/>
      <c r="AI1365" s="110"/>
      <c r="AJ1365" s="110"/>
      <c r="AK1365" s="110"/>
      <c r="AL1365" s="110"/>
      <c r="AM1365" s="110"/>
      <c r="AN1365" s="110"/>
      <c r="AO1365" s="110"/>
      <c r="AP1365" s="110"/>
      <c r="AQ1365" s="110"/>
      <c r="AR1365" s="110"/>
      <c r="AS1365" s="110"/>
      <c r="AT1365" s="110"/>
      <c r="AU1365" s="110"/>
      <c r="AV1365" s="110"/>
      <c r="AW1365" s="110"/>
      <c r="AX1365" s="110"/>
      <c r="AY1365" s="110"/>
      <c r="AZ1365" s="110"/>
    </row>
    <row r="1366" spans="2:52" s="16" customFormat="1" x14ac:dyDescent="0.25">
      <c r="B1366" s="53"/>
      <c r="C1366" s="15"/>
      <c r="I1366" s="15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0"/>
      <c r="Y1366" s="110"/>
      <c r="Z1366" s="110"/>
      <c r="AA1366" s="110"/>
      <c r="AB1366" s="110"/>
      <c r="AC1366" s="110"/>
      <c r="AD1366" s="110"/>
      <c r="AE1366" s="110"/>
      <c r="AF1366" s="110"/>
      <c r="AG1366" s="110"/>
      <c r="AH1366" s="110"/>
      <c r="AI1366" s="110"/>
      <c r="AJ1366" s="110"/>
      <c r="AK1366" s="110"/>
      <c r="AL1366" s="110"/>
      <c r="AM1366" s="110"/>
      <c r="AN1366" s="110"/>
      <c r="AO1366" s="110"/>
      <c r="AP1366" s="110"/>
      <c r="AQ1366" s="110"/>
      <c r="AR1366" s="110"/>
      <c r="AS1366" s="110"/>
      <c r="AT1366" s="110"/>
      <c r="AU1366" s="110"/>
      <c r="AV1366" s="110"/>
      <c r="AW1366" s="110"/>
      <c r="AX1366" s="110"/>
      <c r="AY1366" s="110"/>
      <c r="AZ1366" s="110"/>
    </row>
    <row r="1367" spans="2:52" s="16" customFormat="1" x14ac:dyDescent="0.25">
      <c r="B1367" s="53"/>
      <c r="C1367" s="15"/>
      <c r="I1367" s="15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0"/>
      <c r="Y1367" s="110"/>
      <c r="Z1367" s="110"/>
      <c r="AA1367" s="110"/>
      <c r="AB1367" s="110"/>
      <c r="AC1367" s="110"/>
      <c r="AD1367" s="110"/>
      <c r="AE1367" s="110"/>
      <c r="AF1367" s="110"/>
      <c r="AG1367" s="110"/>
      <c r="AH1367" s="110"/>
      <c r="AI1367" s="110"/>
      <c r="AJ1367" s="110"/>
      <c r="AK1367" s="110"/>
      <c r="AL1367" s="110"/>
      <c r="AM1367" s="110"/>
      <c r="AN1367" s="110"/>
      <c r="AO1367" s="110"/>
      <c r="AP1367" s="110"/>
      <c r="AQ1367" s="110"/>
      <c r="AR1367" s="110"/>
      <c r="AS1367" s="110"/>
      <c r="AT1367" s="110"/>
      <c r="AU1367" s="110"/>
      <c r="AV1367" s="110"/>
      <c r="AW1367" s="110"/>
      <c r="AX1367" s="110"/>
      <c r="AY1367" s="110"/>
      <c r="AZ1367" s="110"/>
    </row>
    <row r="1368" spans="2:52" s="16" customFormat="1" x14ac:dyDescent="0.25">
      <c r="B1368" s="53"/>
      <c r="C1368" s="15"/>
      <c r="I1368" s="15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0"/>
      <c r="Z1368" s="110"/>
      <c r="AA1368" s="110"/>
      <c r="AB1368" s="110"/>
      <c r="AC1368" s="110"/>
      <c r="AD1368" s="110"/>
      <c r="AE1368" s="110"/>
      <c r="AF1368" s="110"/>
      <c r="AG1368" s="110"/>
      <c r="AH1368" s="110"/>
      <c r="AI1368" s="110"/>
      <c r="AJ1368" s="110"/>
      <c r="AK1368" s="110"/>
      <c r="AL1368" s="110"/>
      <c r="AM1368" s="110"/>
      <c r="AN1368" s="110"/>
      <c r="AO1368" s="110"/>
      <c r="AP1368" s="110"/>
      <c r="AQ1368" s="110"/>
      <c r="AR1368" s="110"/>
      <c r="AS1368" s="110"/>
      <c r="AT1368" s="110"/>
      <c r="AU1368" s="110"/>
      <c r="AV1368" s="110"/>
      <c r="AW1368" s="110"/>
      <c r="AX1368" s="110"/>
      <c r="AY1368" s="110"/>
      <c r="AZ1368" s="110"/>
    </row>
    <row r="1369" spans="2:52" s="16" customFormat="1" x14ac:dyDescent="0.25">
      <c r="B1369" s="53"/>
      <c r="C1369" s="15"/>
      <c r="I1369" s="15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0"/>
      <c r="Y1369" s="110"/>
      <c r="Z1369" s="110"/>
      <c r="AA1369" s="110"/>
      <c r="AB1369" s="110"/>
      <c r="AC1369" s="110"/>
      <c r="AD1369" s="110"/>
      <c r="AE1369" s="110"/>
      <c r="AF1369" s="110"/>
      <c r="AG1369" s="110"/>
      <c r="AH1369" s="110"/>
      <c r="AI1369" s="110"/>
      <c r="AJ1369" s="110"/>
      <c r="AK1369" s="110"/>
      <c r="AL1369" s="110"/>
      <c r="AM1369" s="110"/>
      <c r="AN1369" s="110"/>
      <c r="AO1369" s="110"/>
      <c r="AP1369" s="110"/>
      <c r="AQ1369" s="110"/>
      <c r="AR1369" s="110"/>
      <c r="AS1369" s="110"/>
      <c r="AT1369" s="110"/>
      <c r="AU1369" s="110"/>
      <c r="AV1369" s="110"/>
      <c r="AW1369" s="110"/>
      <c r="AX1369" s="110"/>
      <c r="AY1369" s="110"/>
      <c r="AZ1369" s="110"/>
    </row>
    <row r="1370" spans="2:52" s="16" customFormat="1" x14ac:dyDescent="0.25">
      <c r="B1370" s="53"/>
      <c r="C1370" s="15"/>
      <c r="I1370" s="15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0"/>
      <c r="Y1370" s="110"/>
      <c r="Z1370" s="110"/>
      <c r="AA1370" s="110"/>
      <c r="AB1370" s="110"/>
      <c r="AC1370" s="110"/>
      <c r="AD1370" s="110"/>
      <c r="AE1370" s="110"/>
      <c r="AF1370" s="110"/>
      <c r="AG1370" s="110"/>
      <c r="AH1370" s="110"/>
      <c r="AI1370" s="110"/>
      <c r="AJ1370" s="110"/>
      <c r="AK1370" s="110"/>
      <c r="AL1370" s="110"/>
      <c r="AM1370" s="110"/>
      <c r="AN1370" s="110"/>
      <c r="AO1370" s="110"/>
      <c r="AP1370" s="110"/>
      <c r="AQ1370" s="110"/>
      <c r="AR1370" s="110"/>
      <c r="AS1370" s="110"/>
      <c r="AT1370" s="110"/>
      <c r="AU1370" s="110"/>
      <c r="AV1370" s="110"/>
      <c r="AW1370" s="110"/>
      <c r="AX1370" s="110"/>
      <c r="AY1370" s="110"/>
      <c r="AZ1370" s="110"/>
    </row>
    <row r="1371" spans="2:52" s="16" customFormat="1" x14ac:dyDescent="0.25">
      <c r="B1371" s="53"/>
      <c r="C1371" s="15"/>
      <c r="I1371" s="15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0"/>
      <c r="Y1371" s="110"/>
      <c r="Z1371" s="110"/>
      <c r="AA1371" s="110"/>
      <c r="AB1371" s="110"/>
      <c r="AC1371" s="110"/>
      <c r="AD1371" s="110"/>
      <c r="AE1371" s="110"/>
      <c r="AF1371" s="110"/>
      <c r="AG1371" s="110"/>
      <c r="AH1371" s="110"/>
      <c r="AI1371" s="110"/>
      <c r="AJ1371" s="110"/>
      <c r="AK1371" s="110"/>
      <c r="AL1371" s="110"/>
      <c r="AM1371" s="110"/>
      <c r="AN1371" s="110"/>
      <c r="AO1371" s="110"/>
      <c r="AP1371" s="110"/>
      <c r="AQ1371" s="110"/>
      <c r="AR1371" s="110"/>
      <c r="AS1371" s="110"/>
      <c r="AT1371" s="110"/>
      <c r="AU1371" s="110"/>
      <c r="AV1371" s="110"/>
      <c r="AW1371" s="110"/>
      <c r="AX1371" s="110"/>
      <c r="AY1371" s="110"/>
      <c r="AZ1371" s="110"/>
    </row>
    <row r="1372" spans="2:52" s="16" customFormat="1" x14ac:dyDescent="0.25">
      <c r="B1372" s="53"/>
      <c r="C1372" s="15"/>
      <c r="I1372" s="15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0"/>
      <c r="Y1372" s="110"/>
      <c r="Z1372" s="110"/>
      <c r="AA1372" s="110"/>
      <c r="AB1372" s="110"/>
      <c r="AC1372" s="110"/>
      <c r="AD1372" s="110"/>
      <c r="AE1372" s="110"/>
      <c r="AF1372" s="110"/>
      <c r="AG1372" s="110"/>
      <c r="AH1372" s="110"/>
      <c r="AI1372" s="110"/>
      <c r="AJ1372" s="110"/>
      <c r="AK1372" s="110"/>
      <c r="AL1372" s="110"/>
      <c r="AM1372" s="110"/>
      <c r="AN1372" s="110"/>
      <c r="AO1372" s="110"/>
      <c r="AP1372" s="110"/>
      <c r="AQ1372" s="110"/>
      <c r="AR1372" s="110"/>
      <c r="AS1372" s="110"/>
      <c r="AT1372" s="110"/>
      <c r="AU1372" s="110"/>
      <c r="AV1372" s="110"/>
      <c r="AW1372" s="110"/>
      <c r="AX1372" s="110"/>
      <c r="AY1372" s="110"/>
      <c r="AZ1372" s="110"/>
    </row>
    <row r="1373" spans="2:52" s="16" customFormat="1" x14ac:dyDescent="0.25">
      <c r="B1373" s="53"/>
      <c r="C1373" s="15"/>
      <c r="I1373" s="15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0"/>
      <c r="Y1373" s="110"/>
      <c r="Z1373" s="110"/>
      <c r="AA1373" s="110"/>
      <c r="AB1373" s="110"/>
      <c r="AC1373" s="110"/>
      <c r="AD1373" s="110"/>
      <c r="AE1373" s="110"/>
      <c r="AF1373" s="110"/>
      <c r="AG1373" s="110"/>
      <c r="AH1373" s="110"/>
      <c r="AI1373" s="110"/>
      <c r="AJ1373" s="110"/>
      <c r="AK1373" s="110"/>
      <c r="AL1373" s="110"/>
      <c r="AM1373" s="110"/>
      <c r="AN1373" s="110"/>
      <c r="AO1373" s="110"/>
      <c r="AP1373" s="110"/>
      <c r="AQ1373" s="110"/>
      <c r="AR1373" s="110"/>
      <c r="AS1373" s="110"/>
      <c r="AT1373" s="110"/>
      <c r="AU1373" s="110"/>
      <c r="AV1373" s="110"/>
      <c r="AW1373" s="110"/>
      <c r="AX1373" s="110"/>
      <c r="AY1373" s="110"/>
      <c r="AZ1373" s="110"/>
    </row>
    <row r="1374" spans="2:52" s="16" customFormat="1" x14ac:dyDescent="0.25">
      <c r="B1374" s="53"/>
      <c r="C1374" s="15"/>
      <c r="I1374" s="15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0"/>
      <c r="Y1374" s="110"/>
      <c r="Z1374" s="110"/>
      <c r="AA1374" s="110"/>
      <c r="AB1374" s="110"/>
      <c r="AC1374" s="110"/>
      <c r="AD1374" s="110"/>
      <c r="AE1374" s="110"/>
      <c r="AF1374" s="110"/>
      <c r="AG1374" s="110"/>
      <c r="AH1374" s="110"/>
      <c r="AI1374" s="110"/>
      <c r="AJ1374" s="110"/>
      <c r="AK1374" s="110"/>
      <c r="AL1374" s="110"/>
      <c r="AM1374" s="110"/>
      <c r="AN1374" s="110"/>
      <c r="AO1374" s="110"/>
      <c r="AP1374" s="110"/>
      <c r="AQ1374" s="110"/>
      <c r="AR1374" s="110"/>
      <c r="AS1374" s="110"/>
      <c r="AT1374" s="110"/>
      <c r="AU1374" s="110"/>
      <c r="AV1374" s="110"/>
      <c r="AW1374" s="110"/>
      <c r="AX1374" s="110"/>
      <c r="AY1374" s="110"/>
      <c r="AZ1374" s="110"/>
    </row>
    <row r="1375" spans="2:52" s="16" customFormat="1" x14ac:dyDescent="0.25">
      <c r="B1375" s="53"/>
      <c r="C1375" s="15"/>
      <c r="I1375" s="15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0"/>
      <c r="Y1375" s="110"/>
      <c r="Z1375" s="110"/>
      <c r="AA1375" s="110"/>
      <c r="AB1375" s="110"/>
      <c r="AC1375" s="110"/>
      <c r="AD1375" s="110"/>
      <c r="AE1375" s="110"/>
      <c r="AF1375" s="110"/>
      <c r="AG1375" s="110"/>
      <c r="AH1375" s="110"/>
      <c r="AI1375" s="110"/>
      <c r="AJ1375" s="110"/>
      <c r="AK1375" s="110"/>
      <c r="AL1375" s="110"/>
      <c r="AM1375" s="110"/>
      <c r="AN1375" s="110"/>
      <c r="AO1375" s="110"/>
      <c r="AP1375" s="110"/>
      <c r="AQ1375" s="110"/>
      <c r="AR1375" s="110"/>
      <c r="AS1375" s="110"/>
      <c r="AT1375" s="110"/>
      <c r="AU1375" s="110"/>
      <c r="AV1375" s="110"/>
      <c r="AW1375" s="110"/>
      <c r="AX1375" s="110"/>
      <c r="AY1375" s="110"/>
      <c r="AZ1375" s="110"/>
    </row>
    <row r="1376" spans="2:52" s="16" customFormat="1" x14ac:dyDescent="0.25">
      <c r="B1376" s="53"/>
      <c r="C1376" s="15"/>
      <c r="I1376" s="15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0"/>
      <c r="Y1376" s="110"/>
      <c r="Z1376" s="110"/>
      <c r="AA1376" s="110"/>
      <c r="AB1376" s="110"/>
      <c r="AC1376" s="110"/>
      <c r="AD1376" s="110"/>
      <c r="AE1376" s="110"/>
      <c r="AF1376" s="110"/>
      <c r="AG1376" s="110"/>
      <c r="AH1376" s="110"/>
      <c r="AI1376" s="110"/>
      <c r="AJ1376" s="110"/>
      <c r="AK1376" s="110"/>
      <c r="AL1376" s="110"/>
      <c r="AM1376" s="110"/>
      <c r="AN1376" s="110"/>
      <c r="AO1376" s="110"/>
      <c r="AP1376" s="110"/>
      <c r="AQ1376" s="110"/>
      <c r="AR1376" s="110"/>
      <c r="AS1376" s="110"/>
      <c r="AT1376" s="110"/>
      <c r="AU1376" s="110"/>
      <c r="AV1376" s="110"/>
      <c r="AW1376" s="110"/>
      <c r="AX1376" s="110"/>
      <c r="AY1376" s="110"/>
      <c r="AZ1376" s="110"/>
    </row>
    <row r="1377" spans="2:52" s="16" customFormat="1" x14ac:dyDescent="0.25">
      <c r="B1377" s="53"/>
      <c r="C1377" s="15"/>
      <c r="I1377" s="15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0"/>
      <c r="Y1377" s="110"/>
      <c r="Z1377" s="110"/>
      <c r="AA1377" s="110"/>
      <c r="AB1377" s="110"/>
      <c r="AC1377" s="110"/>
      <c r="AD1377" s="110"/>
      <c r="AE1377" s="110"/>
      <c r="AF1377" s="110"/>
      <c r="AG1377" s="110"/>
      <c r="AH1377" s="110"/>
      <c r="AI1377" s="110"/>
      <c r="AJ1377" s="110"/>
      <c r="AK1377" s="110"/>
      <c r="AL1377" s="110"/>
      <c r="AM1377" s="110"/>
      <c r="AN1377" s="110"/>
      <c r="AO1377" s="110"/>
      <c r="AP1377" s="110"/>
      <c r="AQ1377" s="110"/>
      <c r="AR1377" s="110"/>
      <c r="AS1377" s="110"/>
      <c r="AT1377" s="110"/>
      <c r="AU1377" s="110"/>
      <c r="AV1377" s="110"/>
      <c r="AW1377" s="110"/>
      <c r="AX1377" s="110"/>
      <c r="AY1377" s="110"/>
      <c r="AZ1377" s="110"/>
    </row>
    <row r="1378" spans="2:52" s="16" customFormat="1" x14ac:dyDescent="0.25">
      <c r="B1378" s="53"/>
      <c r="C1378" s="15"/>
      <c r="I1378" s="15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0"/>
      <c r="Y1378" s="110"/>
      <c r="Z1378" s="110"/>
      <c r="AA1378" s="110"/>
      <c r="AB1378" s="110"/>
      <c r="AC1378" s="110"/>
      <c r="AD1378" s="110"/>
      <c r="AE1378" s="110"/>
      <c r="AF1378" s="110"/>
      <c r="AG1378" s="110"/>
      <c r="AH1378" s="110"/>
      <c r="AI1378" s="110"/>
      <c r="AJ1378" s="110"/>
      <c r="AK1378" s="110"/>
      <c r="AL1378" s="110"/>
      <c r="AM1378" s="110"/>
      <c r="AN1378" s="110"/>
      <c r="AO1378" s="110"/>
      <c r="AP1378" s="110"/>
      <c r="AQ1378" s="110"/>
      <c r="AR1378" s="110"/>
      <c r="AS1378" s="110"/>
      <c r="AT1378" s="110"/>
      <c r="AU1378" s="110"/>
      <c r="AV1378" s="110"/>
      <c r="AW1378" s="110"/>
      <c r="AX1378" s="110"/>
      <c r="AY1378" s="110"/>
      <c r="AZ1378" s="110"/>
    </row>
    <row r="1379" spans="2:52" s="16" customFormat="1" x14ac:dyDescent="0.25">
      <c r="B1379" s="53"/>
      <c r="C1379" s="15"/>
      <c r="I1379" s="15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0"/>
      <c r="Y1379" s="110"/>
      <c r="Z1379" s="110"/>
      <c r="AA1379" s="110"/>
      <c r="AB1379" s="110"/>
      <c r="AC1379" s="110"/>
      <c r="AD1379" s="110"/>
      <c r="AE1379" s="110"/>
      <c r="AF1379" s="110"/>
      <c r="AG1379" s="110"/>
      <c r="AH1379" s="110"/>
      <c r="AI1379" s="110"/>
      <c r="AJ1379" s="110"/>
      <c r="AK1379" s="110"/>
      <c r="AL1379" s="110"/>
      <c r="AM1379" s="110"/>
      <c r="AN1379" s="110"/>
      <c r="AO1379" s="110"/>
      <c r="AP1379" s="110"/>
      <c r="AQ1379" s="110"/>
      <c r="AR1379" s="110"/>
      <c r="AS1379" s="110"/>
      <c r="AT1379" s="110"/>
      <c r="AU1379" s="110"/>
      <c r="AV1379" s="110"/>
      <c r="AW1379" s="110"/>
      <c r="AX1379" s="110"/>
      <c r="AY1379" s="110"/>
      <c r="AZ1379" s="110"/>
    </row>
    <row r="1380" spans="2:52" s="16" customFormat="1" x14ac:dyDescent="0.25">
      <c r="B1380" s="53"/>
      <c r="C1380" s="15"/>
      <c r="I1380" s="15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0"/>
      <c r="Y1380" s="110"/>
      <c r="Z1380" s="110"/>
      <c r="AA1380" s="110"/>
      <c r="AB1380" s="110"/>
      <c r="AC1380" s="110"/>
      <c r="AD1380" s="110"/>
      <c r="AE1380" s="110"/>
      <c r="AF1380" s="110"/>
      <c r="AG1380" s="110"/>
      <c r="AH1380" s="110"/>
      <c r="AI1380" s="110"/>
      <c r="AJ1380" s="110"/>
      <c r="AK1380" s="110"/>
      <c r="AL1380" s="110"/>
      <c r="AM1380" s="110"/>
      <c r="AN1380" s="110"/>
      <c r="AO1380" s="110"/>
      <c r="AP1380" s="110"/>
      <c r="AQ1380" s="110"/>
      <c r="AR1380" s="110"/>
      <c r="AS1380" s="110"/>
      <c r="AT1380" s="110"/>
      <c r="AU1380" s="110"/>
      <c r="AV1380" s="110"/>
      <c r="AW1380" s="110"/>
      <c r="AX1380" s="110"/>
      <c r="AY1380" s="110"/>
      <c r="AZ1380" s="110"/>
    </row>
    <row r="1381" spans="2:52" s="16" customFormat="1" x14ac:dyDescent="0.25">
      <c r="B1381" s="53"/>
      <c r="C1381" s="15"/>
      <c r="I1381" s="15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0"/>
      <c r="Y1381" s="110"/>
      <c r="Z1381" s="110"/>
      <c r="AA1381" s="110"/>
      <c r="AB1381" s="110"/>
      <c r="AC1381" s="110"/>
      <c r="AD1381" s="110"/>
      <c r="AE1381" s="110"/>
      <c r="AF1381" s="110"/>
      <c r="AG1381" s="110"/>
      <c r="AH1381" s="110"/>
      <c r="AI1381" s="110"/>
      <c r="AJ1381" s="110"/>
      <c r="AK1381" s="110"/>
      <c r="AL1381" s="110"/>
      <c r="AM1381" s="110"/>
      <c r="AN1381" s="110"/>
      <c r="AO1381" s="110"/>
      <c r="AP1381" s="110"/>
      <c r="AQ1381" s="110"/>
      <c r="AR1381" s="110"/>
      <c r="AS1381" s="110"/>
      <c r="AT1381" s="110"/>
      <c r="AU1381" s="110"/>
      <c r="AV1381" s="110"/>
      <c r="AW1381" s="110"/>
      <c r="AX1381" s="110"/>
      <c r="AY1381" s="110"/>
      <c r="AZ1381" s="110"/>
    </row>
    <row r="1382" spans="2:52" s="16" customFormat="1" x14ac:dyDescent="0.25">
      <c r="B1382" s="53"/>
      <c r="C1382" s="15"/>
      <c r="I1382" s="15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0"/>
      <c r="Y1382" s="110"/>
      <c r="Z1382" s="110"/>
      <c r="AA1382" s="110"/>
      <c r="AB1382" s="110"/>
      <c r="AC1382" s="110"/>
      <c r="AD1382" s="110"/>
      <c r="AE1382" s="110"/>
      <c r="AF1382" s="110"/>
      <c r="AG1382" s="110"/>
      <c r="AH1382" s="110"/>
      <c r="AI1382" s="110"/>
      <c r="AJ1382" s="110"/>
      <c r="AK1382" s="110"/>
      <c r="AL1382" s="110"/>
      <c r="AM1382" s="110"/>
      <c r="AN1382" s="110"/>
      <c r="AO1382" s="110"/>
      <c r="AP1382" s="110"/>
      <c r="AQ1382" s="110"/>
      <c r="AR1382" s="110"/>
      <c r="AS1382" s="110"/>
      <c r="AT1382" s="110"/>
      <c r="AU1382" s="110"/>
      <c r="AV1382" s="110"/>
      <c r="AW1382" s="110"/>
      <c r="AX1382" s="110"/>
      <c r="AY1382" s="110"/>
      <c r="AZ1382" s="110"/>
    </row>
    <row r="1383" spans="2:52" s="16" customFormat="1" x14ac:dyDescent="0.25">
      <c r="B1383" s="53"/>
      <c r="C1383" s="15"/>
      <c r="I1383" s="15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0"/>
      <c r="Y1383" s="110"/>
      <c r="Z1383" s="110"/>
      <c r="AA1383" s="110"/>
      <c r="AB1383" s="110"/>
      <c r="AC1383" s="110"/>
      <c r="AD1383" s="110"/>
      <c r="AE1383" s="110"/>
      <c r="AF1383" s="110"/>
      <c r="AG1383" s="110"/>
      <c r="AH1383" s="110"/>
      <c r="AI1383" s="110"/>
      <c r="AJ1383" s="110"/>
      <c r="AK1383" s="110"/>
      <c r="AL1383" s="110"/>
      <c r="AM1383" s="110"/>
      <c r="AN1383" s="110"/>
      <c r="AO1383" s="110"/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</row>
    <row r="1384" spans="2:52" s="16" customFormat="1" x14ac:dyDescent="0.25">
      <c r="B1384" s="53"/>
      <c r="C1384" s="15"/>
      <c r="I1384" s="15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  <c r="Z1384" s="110"/>
      <c r="AA1384" s="110"/>
      <c r="AB1384" s="110"/>
      <c r="AC1384" s="110"/>
      <c r="AD1384" s="110"/>
      <c r="AE1384" s="110"/>
      <c r="AF1384" s="110"/>
      <c r="AG1384" s="110"/>
      <c r="AH1384" s="110"/>
      <c r="AI1384" s="110"/>
      <c r="AJ1384" s="110"/>
      <c r="AK1384" s="110"/>
      <c r="AL1384" s="110"/>
      <c r="AM1384" s="110"/>
      <c r="AN1384" s="110"/>
      <c r="AO1384" s="110"/>
      <c r="AP1384" s="110"/>
      <c r="AQ1384" s="110"/>
      <c r="AR1384" s="110"/>
      <c r="AS1384" s="110"/>
      <c r="AT1384" s="110"/>
      <c r="AU1384" s="110"/>
      <c r="AV1384" s="110"/>
      <c r="AW1384" s="110"/>
      <c r="AX1384" s="110"/>
      <c r="AY1384" s="110"/>
      <c r="AZ1384" s="110"/>
    </row>
    <row r="1385" spans="2:52" s="16" customFormat="1" x14ac:dyDescent="0.25">
      <c r="B1385" s="53"/>
      <c r="C1385" s="15"/>
      <c r="I1385" s="15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0"/>
      <c r="Y1385" s="110"/>
      <c r="Z1385" s="110"/>
      <c r="AA1385" s="110"/>
      <c r="AB1385" s="110"/>
      <c r="AC1385" s="110"/>
      <c r="AD1385" s="110"/>
      <c r="AE1385" s="110"/>
      <c r="AF1385" s="110"/>
      <c r="AG1385" s="110"/>
      <c r="AH1385" s="110"/>
      <c r="AI1385" s="110"/>
      <c r="AJ1385" s="110"/>
      <c r="AK1385" s="110"/>
      <c r="AL1385" s="110"/>
      <c r="AM1385" s="110"/>
      <c r="AN1385" s="110"/>
      <c r="AO1385" s="110"/>
      <c r="AP1385" s="110"/>
      <c r="AQ1385" s="110"/>
      <c r="AR1385" s="110"/>
      <c r="AS1385" s="110"/>
      <c r="AT1385" s="110"/>
      <c r="AU1385" s="110"/>
      <c r="AV1385" s="110"/>
      <c r="AW1385" s="110"/>
      <c r="AX1385" s="110"/>
      <c r="AY1385" s="110"/>
      <c r="AZ1385" s="110"/>
    </row>
    <row r="1386" spans="2:52" s="16" customFormat="1" x14ac:dyDescent="0.25">
      <c r="B1386" s="53"/>
      <c r="C1386" s="15"/>
      <c r="I1386" s="15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0"/>
      <c r="Y1386" s="110"/>
      <c r="Z1386" s="110"/>
      <c r="AA1386" s="110"/>
      <c r="AB1386" s="110"/>
      <c r="AC1386" s="110"/>
      <c r="AD1386" s="110"/>
      <c r="AE1386" s="110"/>
      <c r="AF1386" s="110"/>
      <c r="AG1386" s="110"/>
      <c r="AH1386" s="110"/>
      <c r="AI1386" s="110"/>
      <c r="AJ1386" s="110"/>
      <c r="AK1386" s="110"/>
      <c r="AL1386" s="110"/>
      <c r="AM1386" s="110"/>
      <c r="AN1386" s="110"/>
      <c r="AO1386" s="110"/>
      <c r="AP1386" s="110"/>
      <c r="AQ1386" s="110"/>
      <c r="AR1386" s="110"/>
      <c r="AS1386" s="110"/>
      <c r="AT1386" s="110"/>
      <c r="AU1386" s="110"/>
      <c r="AV1386" s="110"/>
      <c r="AW1386" s="110"/>
      <c r="AX1386" s="110"/>
      <c r="AY1386" s="110"/>
      <c r="AZ1386" s="110"/>
    </row>
    <row r="1387" spans="2:52" s="16" customFormat="1" x14ac:dyDescent="0.25">
      <c r="B1387" s="53"/>
      <c r="C1387" s="15"/>
      <c r="I1387" s="15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0"/>
      <c r="Y1387" s="110"/>
      <c r="Z1387" s="110"/>
      <c r="AA1387" s="110"/>
      <c r="AB1387" s="110"/>
      <c r="AC1387" s="110"/>
      <c r="AD1387" s="110"/>
      <c r="AE1387" s="110"/>
      <c r="AF1387" s="110"/>
      <c r="AG1387" s="110"/>
      <c r="AH1387" s="110"/>
      <c r="AI1387" s="110"/>
      <c r="AJ1387" s="110"/>
      <c r="AK1387" s="110"/>
      <c r="AL1387" s="110"/>
      <c r="AM1387" s="110"/>
      <c r="AN1387" s="110"/>
      <c r="AO1387" s="110"/>
      <c r="AP1387" s="110"/>
      <c r="AQ1387" s="110"/>
      <c r="AR1387" s="110"/>
      <c r="AS1387" s="110"/>
      <c r="AT1387" s="110"/>
      <c r="AU1387" s="110"/>
      <c r="AV1387" s="110"/>
      <c r="AW1387" s="110"/>
      <c r="AX1387" s="110"/>
      <c r="AY1387" s="110"/>
      <c r="AZ1387" s="110"/>
    </row>
    <row r="1388" spans="2:52" s="16" customFormat="1" x14ac:dyDescent="0.25">
      <c r="B1388" s="53"/>
      <c r="C1388" s="15"/>
      <c r="I1388" s="15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0"/>
      <c r="Y1388" s="110"/>
      <c r="Z1388" s="110"/>
      <c r="AA1388" s="110"/>
      <c r="AB1388" s="110"/>
      <c r="AC1388" s="110"/>
      <c r="AD1388" s="110"/>
      <c r="AE1388" s="110"/>
      <c r="AF1388" s="110"/>
      <c r="AG1388" s="110"/>
      <c r="AH1388" s="110"/>
      <c r="AI1388" s="110"/>
      <c r="AJ1388" s="110"/>
      <c r="AK1388" s="110"/>
      <c r="AL1388" s="110"/>
      <c r="AM1388" s="110"/>
      <c r="AN1388" s="110"/>
      <c r="AO1388" s="110"/>
      <c r="AP1388" s="110"/>
      <c r="AQ1388" s="110"/>
      <c r="AR1388" s="110"/>
      <c r="AS1388" s="110"/>
      <c r="AT1388" s="110"/>
      <c r="AU1388" s="110"/>
      <c r="AV1388" s="110"/>
      <c r="AW1388" s="110"/>
      <c r="AX1388" s="110"/>
      <c r="AY1388" s="110"/>
      <c r="AZ1388" s="110"/>
    </row>
    <row r="1389" spans="2:52" s="16" customFormat="1" x14ac:dyDescent="0.25">
      <c r="B1389" s="53"/>
      <c r="C1389" s="15"/>
      <c r="I1389" s="15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0"/>
      <c r="Y1389" s="110"/>
      <c r="Z1389" s="110"/>
      <c r="AA1389" s="110"/>
      <c r="AB1389" s="110"/>
      <c r="AC1389" s="110"/>
      <c r="AD1389" s="110"/>
      <c r="AE1389" s="110"/>
      <c r="AF1389" s="110"/>
      <c r="AG1389" s="110"/>
      <c r="AH1389" s="110"/>
      <c r="AI1389" s="110"/>
      <c r="AJ1389" s="110"/>
      <c r="AK1389" s="110"/>
      <c r="AL1389" s="110"/>
      <c r="AM1389" s="110"/>
      <c r="AN1389" s="110"/>
      <c r="AO1389" s="110"/>
      <c r="AP1389" s="110"/>
      <c r="AQ1389" s="110"/>
      <c r="AR1389" s="110"/>
      <c r="AS1389" s="110"/>
      <c r="AT1389" s="110"/>
      <c r="AU1389" s="110"/>
      <c r="AV1389" s="110"/>
      <c r="AW1389" s="110"/>
      <c r="AX1389" s="110"/>
      <c r="AY1389" s="110"/>
      <c r="AZ1389" s="110"/>
    </row>
    <row r="1390" spans="2:52" s="16" customFormat="1" x14ac:dyDescent="0.25">
      <c r="B1390" s="53"/>
      <c r="C1390" s="15"/>
      <c r="I1390" s="15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  <c r="Z1390" s="110"/>
      <c r="AA1390" s="110"/>
      <c r="AB1390" s="110"/>
      <c r="AC1390" s="110"/>
      <c r="AD1390" s="110"/>
      <c r="AE1390" s="110"/>
      <c r="AF1390" s="110"/>
      <c r="AG1390" s="110"/>
      <c r="AH1390" s="110"/>
      <c r="AI1390" s="110"/>
      <c r="AJ1390" s="110"/>
      <c r="AK1390" s="110"/>
      <c r="AL1390" s="110"/>
      <c r="AM1390" s="110"/>
      <c r="AN1390" s="110"/>
      <c r="AO1390" s="110"/>
      <c r="AP1390" s="110"/>
      <c r="AQ1390" s="110"/>
      <c r="AR1390" s="110"/>
      <c r="AS1390" s="110"/>
      <c r="AT1390" s="110"/>
      <c r="AU1390" s="110"/>
      <c r="AV1390" s="110"/>
      <c r="AW1390" s="110"/>
      <c r="AX1390" s="110"/>
      <c r="AY1390" s="110"/>
      <c r="AZ1390" s="110"/>
    </row>
    <row r="1391" spans="2:52" s="16" customFormat="1" x14ac:dyDescent="0.25">
      <c r="B1391" s="53"/>
      <c r="C1391" s="15"/>
      <c r="I1391" s="15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0"/>
      <c r="Y1391" s="110"/>
      <c r="Z1391" s="110"/>
      <c r="AA1391" s="110"/>
      <c r="AB1391" s="110"/>
      <c r="AC1391" s="110"/>
      <c r="AD1391" s="110"/>
      <c r="AE1391" s="110"/>
      <c r="AF1391" s="110"/>
      <c r="AG1391" s="110"/>
      <c r="AH1391" s="110"/>
      <c r="AI1391" s="110"/>
      <c r="AJ1391" s="110"/>
      <c r="AK1391" s="110"/>
      <c r="AL1391" s="110"/>
      <c r="AM1391" s="110"/>
      <c r="AN1391" s="110"/>
      <c r="AO1391" s="110"/>
      <c r="AP1391" s="110"/>
      <c r="AQ1391" s="110"/>
      <c r="AR1391" s="110"/>
      <c r="AS1391" s="110"/>
      <c r="AT1391" s="110"/>
      <c r="AU1391" s="110"/>
      <c r="AV1391" s="110"/>
      <c r="AW1391" s="110"/>
      <c r="AX1391" s="110"/>
      <c r="AY1391" s="110"/>
      <c r="AZ1391" s="110"/>
    </row>
    <row r="1392" spans="2:52" s="16" customFormat="1" x14ac:dyDescent="0.25">
      <c r="B1392" s="53"/>
      <c r="C1392" s="15"/>
      <c r="I1392" s="15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0"/>
      <c r="Y1392" s="110"/>
      <c r="Z1392" s="110"/>
      <c r="AA1392" s="110"/>
      <c r="AB1392" s="110"/>
      <c r="AC1392" s="110"/>
      <c r="AD1392" s="110"/>
      <c r="AE1392" s="110"/>
      <c r="AF1392" s="110"/>
      <c r="AG1392" s="110"/>
      <c r="AH1392" s="110"/>
      <c r="AI1392" s="110"/>
      <c r="AJ1392" s="110"/>
      <c r="AK1392" s="110"/>
      <c r="AL1392" s="110"/>
      <c r="AM1392" s="110"/>
      <c r="AN1392" s="110"/>
      <c r="AO1392" s="110"/>
      <c r="AP1392" s="110"/>
      <c r="AQ1392" s="110"/>
      <c r="AR1392" s="110"/>
      <c r="AS1392" s="110"/>
      <c r="AT1392" s="110"/>
      <c r="AU1392" s="110"/>
      <c r="AV1392" s="110"/>
      <c r="AW1392" s="110"/>
      <c r="AX1392" s="110"/>
      <c r="AY1392" s="110"/>
      <c r="AZ1392" s="110"/>
    </row>
    <row r="1393" spans="2:52" s="16" customFormat="1" x14ac:dyDescent="0.25">
      <c r="B1393" s="53"/>
      <c r="C1393" s="15"/>
      <c r="I1393" s="15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0"/>
      <c r="Y1393" s="110"/>
      <c r="Z1393" s="110"/>
      <c r="AA1393" s="110"/>
      <c r="AB1393" s="110"/>
      <c r="AC1393" s="110"/>
      <c r="AD1393" s="110"/>
      <c r="AE1393" s="110"/>
      <c r="AF1393" s="110"/>
      <c r="AG1393" s="110"/>
      <c r="AH1393" s="110"/>
      <c r="AI1393" s="110"/>
      <c r="AJ1393" s="110"/>
      <c r="AK1393" s="110"/>
      <c r="AL1393" s="110"/>
      <c r="AM1393" s="110"/>
      <c r="AN1393" s="110"/>
      <c r="AO1393" s="110"/>
      <c r="AP1393" s="110"/>
      <c r="AQ1393" s="110"/>
      <c r="AR1393" s="110"/>
      <c r="AS1393" s="110"/>
      <c r="AT1393" s="110"/>
      <c r="AU1393" s="110"/>
      <c r="AV1393" s="110"/>
      <c r="AW1393" s="110"/>
      <c r="AX1393" s="110"/>
      <c r="AY1393" s="110"/>
      <c r="AZ1393" s="110"/>
    </row>
    <row r="1394" spans="2:52" s="16" customFormat="1" x14ac:dyDescent="0.25">
      <c r="B1394" s="53"/>
      <c r="C1394" s="15"/>
      <c r="I1394" s="15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0"/>
      <c r="Y1394" s="110"/>
      <c r="Z1394" s="110"/>
      <c r="AA1394" s="110"/>
      <c r="AB1394" s="110"/>
      <c r="AC1394" s="110"/>
      <c r="AD1394" s="110"/>
      <c r="AE1394" s="110"/>
      <c r="AF1394" s="110"/>
      <c r="AG1394" s="110"/>
      <c r="AH1394" s="110"/>
      <c r="AI1394" s="110"/>
      <c r="AJ1394" s="110"/>
      <c r="AK1394" s="110"/>
      <c r="AL1394" s="110"/>
      <c r="AM1394" s="110"/>
      <c r="AN1394" s="110"/>
      <c r="AO1394" s="110"/>
      <c r="AP1394" s="110"/>
      <c r="AQ1394" s="110"/>
      <c r="AR1394" s="110"/>
      <c r="AS1394" s="110"/>
      <c r="AT1394" s="110"/>
      <c r="AU1394" s="110"/>
      <c r="AV1394" s="110"/>
      <c r="AW1394" s="110"/>
      <c r="AX1394" s="110"/>
      <c r="AY1394" s="110"/>
      <c r="AZ1394" s="110"/>
    </row>
    <row r="1395" spans="2:52" s="16" customFormat="1" x14ac:dyDescent="0.25">
      <c r="B1395" s="53"/>
      <c r="C1395" s="15"/>
      <c r="I1395" s="15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0"/>
      <c r="Y1395" s="110"/>
      <c r="Z1395" s="110"/>
      <c r="AA1395" s="110"/>
      <c r="AB1395" s="110"/>
      <c r="AC1395" s="110"/>
      <c r="AD1395" s="110"/>
      <c r="AE1395" s="110"/>
      <c r="AF1395" s="110"/>
      <c r="AG1395" s="110"/>
      <c r="AH1395" s="110"/>
      <c r="AI1395" s="110"/>
      <c r="AJ1395" s="110"/>
      <c r="AK1395" s="110"/>
      <c r="AL1395" s="110"/>
      <c r="AM1395" s="110"/>
      <c r="AN1395" s="110"/>
      <c r="AO1395" s="110"/>
      <c r="AP1395" s="110"/>
      <c r="AQ1395" s="110"/>
      <c r="AR1395" s="110"/>
      <c r="AS1395" s="110"/>
      <c r="AT1395" s="110"/>
      <c r="AU1395" s="110"/>
      <c r="AV1395" s="110"/>
      <c r="AW1395" s="110"/>
      <c r="AX1395" s="110"/>
      <c r="AY1395" s="110"/>
      <c r="AZ1395" s="110"/>
    </row>
    <row r="1396" spans="2:52" s="16" customFormat="1" x14ac:dyDescent="0.25">
      <c r="B1396" s="53"/>
      <c r="C1396" s="15"/>
      <c r="I1396" s="15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0"/>
      <c r="Y1396" s="110"/>
      <c r="Z1396" s="110"/>
      <c r="AA1396" s="110"/>
      <c r="AB1396" s="110"/>
      <c r="AC1396" s="110"/>
      <c r="AD1396" s="110"/>
      <c r="AE1396" s="110"/>
      <c r="AF1396" s="110"/>
      <c r="AG1396" s="110"/>
      <c r="AH1396" s="110"/>
      <c r="AI1396" s="110"/>
      <c r="AJ1396" s="110"/>
      <c r="AK1396" s="110"/>
      <c r="AL1396" s="110"/>
      <c r="AM1396" s="110"/>
      <c r="AN1396" s="110"/>
      <c r="AO1396" s="110"/>
      <c r="AP1396" s="110"/>
      <c r="AQ1396" s="110"/>
      <c r="AR1396" s="110"/>
      <c r="AS1396" s="110"/>
      <c r="AT1396" s="110"/>
      <c r="AU1396" s="110"/>
      <c r="AV1396" s="110"/>
      <c r="AW1396" s="110"/>
      <c r="AX1396" s="110"/>
      <c r="AY1396" s="110"/>
      <c r="AZ1396" s="110"/>
    </row>
    <row r="1397" spans="2:52" s="16" customFormat="1" x14ac:dyDescent="0.25">
      <c r="B1397" s="53"/>
      <c r="C1397" s="15"/>
      <c r="I1397" s="15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0"/>
      <c r="Y1397" s="110"/>
      <c r="Z1397" s="110"/>
      <c r="AA1397" s="110"/>
      <c r="AB1397" s="110"/>
      <c r="AC1397" s="110"/>
      <c r="AD1397" s="110"/>
      <c r="AE1397" s="110"/>
      <c r="AF1397" s="110"/>
      <c r="AG1397" s="110"/>
      <c r="AH1397" s="110"/>
      <c r="AI1397" s="110"/>
      <c r="AJ1397" s="110"/>
      <c r="AK1397" s="110"/>
      <c r="AL1397" s="110"/>
      <c r="AM1397" s="110"/>
      <c r="AN1397" s="110"/>
      <c r="AO1397" s="110"/>
      <c r="AP1397" s="110"/>
      <c r="AQ1397" s="110"/>
      <c r="AR1397" s="110"/>
      <c r="AS1397" s="110"/>
      <c r="AT1397" s="110"/>
      <c r="AU1397" s="110"/>
      <c r="AV1397" s="110"/>
      <c r="AW1397" s="110"/>
      <c r="AX1397" s="110"/>
      <c r="AY1397" s="110"/>
      <c r="AZ1397" s="110"/>
    </row>
    <row r="1398" spans="2:52" s="16" customFormat="1" x14ac:dyDescent="0.25">
      <c r="B1398" s="53"/>
      <c r="C1398" s="15"/>
      <c r="I1398" s="15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0"/>
      <c r="Y1398" s="110"/>
      <c r="Z1398" s="110"/>
      <c r="AA1398" s="110"/>
      <c r="AB1398" s="110"/>
      <c r="AC1398" s="110"/>
      <c r="AD1398" s="110"/>
      <c r="AE1398" s="110"/>
      <c r="AF1398" s="110"/>
      <c r="AG1398" s="110"/>
      <c r="AH1398" s="110"/>
      <c r="AI1398" s="110"/>
      <c r="AJ1398" s="110"/>
      <c r="AK1398" s="110"/>
      <c r="AL1398" s="110"/>
      <c r="AM1398" s="110"/>
      <c r="AN1398" s="110"/>
      <c r="AO1398" s="110"/>
      <c r="AP1398" s="110"/>
      <c r="AQ1398" s="110"/>
      <c r="AR1398" s="110"/>
      <c r="AS1398" s="110"/>
      <c r="AT1398" s="110"/>
      <c r="AU1398" s="110"/>
      <c r="AV1398" s="110"/>
      <c r="AW1398" s="110"/>
      <c r="AX1398" s="110"/>
      <c r="AY1398" s="110"/>
      <c r="AZ1398" s="110"/>
    </row>
    <row r="1399" spans="2:52" s="16" customFormat="1" x14ac:dyDescent="0.25">
      <c r="B1399" s="53"/>
      <c r="C1399" s="15"/>
      <c r="I1399" s="15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0"/>
      <c r="Y1399" s="110"/>
      <c r="Z1399" s="110"/>
      <c r="AA1399" s="110"/>
      <c r="AB1399" s="110"/>
      <c r="AC1399" s="110"/>
      <c r="AD1399" s="110"/>
      <c r="AE1399" s="110"/>
      <c r="AF1399" s="110"/>
      <c r="AG1399" s="110"/>
      <c r="AH1399" s="110"/>
      <c r="AI1399" s="110"/>
      <c r="AJ1399" s="110"/>
      <c r="AK1399" s="110"/>
      <c r="AL1399" s="110"/>
      <c r="AM1399" s="110"/>
      <c r="AN1399" s="110"/>
      <c r="AO1399" s="110"/>
      <c r="AP1399" s="110"/>
      <c r="AQ1399" s="110"/>
      <c r="AR1399" s="110"/>
      <c r="AS1399" s="110"/>
      <c r="AT1399" s="110"/>
      <c r="AU1399" s="110"/>
      <c r="AV1399" s="110"/>
      <c r="AW1399" s="110"/>
      <c r="AX1399" s="110"/>
      <c r="AY1399" s="110"/>
      <c r="AZ1399" s="110"/>
    </row>
    <row r="1400" spans="2:52" s="16" customFormat="1" x14ac:dyDescent="0.25">
      <c r="B1400" s="53"/>
      <c r="C1400" s="15"/>
      <c r="I1400" s="15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0"/>
      <c r="AE1400" s="110"/>
      <c r="AF1400" s="110"/>
      <c r="AG1400" s="110"/>
      <c r="AH1400" s="110"/>
      <c r="AI1400" s="110"/>
      <c r="AJ1400" s="110"/>
      <c r="AK1400" s="110"/>
      <c r="AL1400" s="110"/>
      <c r="AM1400" s="110"/>
      <c r="AN1400" s="110"/>
      <c r="AO1400" s="110"/>
      <c r="AP1400" s="110"/>
      <c r="AQ1400" s="110"/>
      <c r="AR1400" s="110"/>
      <c r="AS1400" s="110"/>
      <c r="AT1400" s="110"/>
      <c r="AU1400" s="110"/>
      <c r="AV1400" s="110"/>
      <c r="AW1400" s="110"/>
      <c r="AX1400" s="110"/>
      <c r="AY1400" s="110"/>
      <c r="AZ1400" s="110"/>
    </row>
    <row r="1401" spans="2:52" s="16" customFormat="1" x14ac:dyDescent="0.25">
      <c r="B1401" s="53"/>
      <c r="C1401" s="15"/>
      <c r="I1401" s="15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0"/>
      <c r="Y1401" s="110"/>
      <c r="Z1401" s="110"/>
      <c r="AA1401" s="110"/>
      <c r="AB1401" s="110"/>
      <c r="AC1401" s="110"/>
      <c r="AD1401" s="110"/>
      <c r="AE1401" s="110"/>
      <c r="AF1401" s="110"/>
      <c r="AG1401" s="110"/>
      <c r="AH1401" s="110"/>
      <c r="AI1401" s="110"/>
      <c r="AJ1401" s="110"/>
      <c r="AK1401" s="110"/>
      <c r="AL1401" s="110"/>
      <c r="AM1401" s="110"/>
      <c r="AN1401" s="110"/>
      <c r="AO1401" s="110"/>
      <c r="AP1401" s="110"/>
      <c r="AQ1401" s="110"/>
      <c r="AR1401" s="110"/>
      <c r="AS1401" s="110"/>
      <c r="AT1401" s="110"/>
      <c r="AU1401" s="110"/>
      <c r="AV1401" s="110"/>
      <c r="AW1401" s="110"/>
      <c r="AX1401" s="110"/>
      <c r="AY1401" s="110"/>
      <c r="AZ1401" s="110"/>
    </row>
    <row r="1402" spans="2:52" s="16" customFormat="1" x14ac:dyDescent="0.25">
      <c r="B1402" s="53"/>
      <c r="C1402" s="15"/>
      <c r="I1402" s="15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  <c r="Z1402" s="110"/>
      <c r="AA1402" s="110"/>
      <c r="AB1402" s="110"/>
      <c r="AC1402" s="110"/>
      <c r="AD1402" s="110"/>
      <c r="AE1402" s="110"/>
      <c r="AF1402" s="110"/>
      <c r="AG1402" s="110"/>
      <c r="AH1402" s="110"/>
      <c r="AI1402" s="110"/>
      <c r="AJ1402" s="110"/>
      <c r="AK1402" s="110"/>
      <c r="AL1402" s="110"/>
      <c r="AM1402" s="110"/>
      <c r="AN1402" s="110"/>
      <c r="AO1402" s="110"/>
      <c r="AP1402" s="110"/>
      <c r="AQ1402" s="110"/>
      <c r="AR1402" s="110"/>
      <c r="AS1402" s="110"/>
      <c r="AT1402" s="110"/>
      <c r="AU1402" s="110"/>
      <c r="AV1402" s="110"/>
      <c r="AW1402" s="110"/>
      <c r="AX1402" s="110"/>
      <c r="AY1402" s="110"/>
      <c r="AZ1402" s="110"/>
    </row>
    <row r="1403" spans="2:52" s="16" customFormat="1" x14ac:dyDescent="0.25">
      <c r="B1403" s="53"/>
      <c r="C1403" s="15"/>
      <c r="I1403" s="15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0"/>
      <c r="Y1403" s="110"/>
      <c r="Z1403" s="110"/>
      <c r="AA1403" s="110"/>
      <c r="AB1403" s="110"/>
      <c r="AC1403" s="110"/>
      <c r="AD1403" s="110"/>
      <c r="AE1403" s="110"/>
      <c r="AF1403" s="110"/>
      <c r="AG1403" s="110"/>
      <c r="AH1403" s="110"/>
      <c r="AI1403" s="110"/>
      <c r="AJ1403" s="110"/>
      <c r="AK1403" s="110"/>
      <c r="AL1403" s="110"/>
      <c r="AM1403" s="110"/>
      <c r="AN1403" s="110"/>
      <c r="AO1403" s="110"/>
      <c r="AP1403" s="110"/>
      <c r="AQ1403" s="110"/>
      <c r="AR1403" s="110"/>
      <c r="AS1403" s="110"/>
      <c r="AT1403" s="110"/>
      <c r="AU1403" s="110"/>
      <c r="AV1403" s="110"/>
      <c r="AW1403" s="110"/>
      <c r="AX1403" s="110"/>
      <c r="AY1403" s="110"/>
      <c r="AZ1403" s="110"/>
    </row>
    <row r="1404" spans="2:52" s="16" customFormat="1" x14ac:dyDescent="0.25">
      <c r="B1404" s="53"/>
      <c r="C1404" s="15"/>
      <c r="I1404" s="15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  <c r="Z1404" s="110"/>
      <c r="AA1404" s="110"/>
      <c r="AB1404" s="110"/>
      <c r="AC1404" s="110"/>
      <c r="AD1404" s="110"/>
      <c r="AE1404" s="110"/>
      <c r="AF1404" s="110"/>
      <c r="AG1404" s="110"/>
      <c r="AH1404" s="110"/>
      <c r="AI1404" s="110"/>
      <c r="AJ1404" s="110"/>
      <c r="AK1404" s="110"/>
      <c r="AL1404" s="110"/>
      <c r="AM1404" s="110"/>
      <c r="AN1404" s="110"/>
      <c r="AO1404" s="110"/>
      <c r="AP1404" s="110"/>
      <c r="AQ1404" s="110"/>
      <c r="AR1404" s="110"/>
      <c r="AS1404" s="110"/>
      <c r="AT1404" s="110"/>
      <c r="AU1404" s="110"/>
      <c r="AV1404" s="110"/>
      <c r="AW1404" s="110"/>
      <c r="AX1404" s="110"/>
      <c r="AY1404" s="110"/>
      <c r="AZ1404" s="110"/>
    </row>
    <row r="1405" spans="2:52" s="16" customFormat="1" x14ac:dyDescent="0.25">
      <c r="B1405" s="53"/>
      <c r="C1405" s="15"/>
      <c r="I1405" s="15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0"/>
      <c r="Y1405" s="110"/>
      <c r="Z1405" s="110"/>
      <c r="AA1405" s="110"/>
      <c r="AB1405" s="110"/>
      <c r="AC1405" s="110"/>
      <c r="AD1405" s="110"/>
      <c r="AE1405" s="110"/>
      <c r="AF1405" s="110"/>
      <c r="AG1405" s="110"/>
      <c r="AH1405" s="110"/>
      <c r="AI1405" s="110"/>
      <c r="AJ1405" s="110"/>
      <c r="AK1405" s="110"/>
      <c r="AL1405" s="110"/>
      <c r="AM1405" s="110"/>
      <c r="AN1405" s="110"/>
      <c r="AO1405" s="110"/>
      <c r="AP1405" s="110"/>
      <c r="AQ1405" s="110"/>
      <c r="AR1405" s="110"/>
      <c r="AS1405" s="110"/>
      <c r="AT1405" s="110"/>
      <c r="AU1405" s="110"/>
      <c r="AV1405" s="110"/>
      <c r="AW1405" s="110"/>
      <c r="AX1405" s="110"/>
      <c r="AY1405" s="110"/>
      <c r="AZ1405" s="110"/>
    </row>
    <row r="1406" spans="2:52" s="16" customFormat="1" x14ac:dyDescent="0.25">
      <c r="B1406" s="53"/>
      <c r="C1406" s="15"/>
      <c r="I1406" s="15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0"/>
      <c r="Y1406" s="110"/>
      <c r="Z1406" s="110"/>
      <c r="AA1406" s="110"/>
      <c r="AB1406" s="110"/>
      <c r="AC1406" s="110"/>
      <c r="AD1406" s="110"/>
      <c r="AE1406" s="110"/>
      <c r="AF1406" s="110"/>
      <c r="AG1406" s="110"/>
      <c r="AH1406" s="110"/>
      <c r="AI1406" s="110"/>
      <c r="AJ1406" s="110"/>
      <c r="AK1406" s="110"/>
      <c r="AL1406" s="110"/>
      <c r="AM1406" s="110"/>
      <c r="AN1406" s="110"/>
      <c r="AO1406" s="110"/>
      <c r="AP1406" s="110"/>
      <c r="AQ1406" s="110"/>
      <c r="AR1406" s="110"/>
      <c r="AS1406" s="110"/>
      <c r="AT1406" s="110"/>
      <c r="AU1406" s="110"/>
      <c r="AV1406" s="110"/>
      <c r="AW1406" s="110"/>
      <c r="AX1406" s="110"/>
      <c r="AY1406" s="110"/>
      <c r="AZ1406" s="110"/>
    </row>
    <row r="1407" spans="2:52" s="16" customFormat="1" x14ac:dyDescent="0.25">
      <c r="B1407" s="53"/>
      <c r="C1407" s="15"/>
      <c r="I1407" s="15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0"/>
      <c r="Y1407" s="110"/>
      <c r="Z1407" s="110"/>
      <c r="AA1407" s="110"/>
      <c r="AB1407" s="110"/>
      <c r="AC1407" s="110"/>
      <c r="AD1407" s="110"/>
      <c r="AE1407" s="110"/>
      <c r="AF1407" s="110"/>
      <c r="AG1407" s="110"/>
      <c r="AH1407" s="110"/>
      <c r="AI1407" s="110"/>
      <c r="AJ1407" s="110"/>
      <c r="AK1407" s="110"/>
      <c r="AL1407" s="110"/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</row>
    <row r="1408" spans="2:52" s="16" customFormat="1" x14ac:dyDescent="0.25">
      <c r="B1408" s="53"/>
      <c r="C1408" s="15"/>
      <c r="I1408" s="15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0"/>
      <c r="Y1408" s="110"/>
      <c r="Z1408" s="110"/>
      <c r="AA1408" s="110"/>
      <c r="AB1408" s="110"/>
      <c r="AC1408" s="110"/>
      <c r="AD1408" s="110"/>
      <c r="AE1408" s="110"/>
      <c r="AF1408" s="110"/>
      <c r="AG1408" s="110"/>
      <c r="AH1408" s="110"/>
      <c r="AI1408" s="110"/>
      <c r="AJ1408" s="110"/>
      <c r="AK1408" s="110"/>
      <c r="AL1408" s="110"/>
      <c r="AM1408" s="110"/>
      <c r="AN1408" s="110"/>
      <c r="AO1408" s="110"/>
      <c r="AP1408" s="110"/>
      <c r="AQ1408" s="110"/>
      <c r="AR1408" s="110"/>
      <c r="AS1408" s="110"/>
      <c r="AT1408" s="110"/>
      <c r="AU1408" s="110"/>
      <c r="AV1408" s="110"/>
      <c r="AW1408" s="110"/>
      <c r="AX1408" s="110"/>
      <c r="AY1408" s="110"/>
      <c r="AZ1408" s="110"/>
    </row>
    <row r="1409" spans="2:52" s="16" customFormat="1" x14ac:dyDescent="0.25">
      <c r="B1409" s="53"/>
      <c r="C1409" s="15"/>
      <c r="I1409" s="15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0"/>
      <c r="Y1409" s="110"/>
      <c r="Z1409" s="110"/>
      <c r="AA1409" s="110"/>
      <c r="AB1409" s="110"/>
      <c r="AC1409" s="110"/>
      <c r="AD1409" s="110"/>
      <c r="AE1409" s="110"/>
      <c r="AF1409" s="110"/>
      <c r="AG1409" s="110"/>
      <c r="AH1409" s="110"/>
      <c r="AI1409" s="110"/>
      <c r="AJ1409" s="110"/>
      <c r="AK1409" s="110"/>
      <c r="AL1409" s="110"/>
      <c r="AM1409" s="110"/>
      <c r="AN1409" s="110"/>
      <c r="AO1409" s="110"/>
      <c r="AP1409" s="110"/>
      <c r="AQ1409" s="110"/>
      <c r="AR1409" s="110"/>
      <c r="AS1409" s="110"/>
      <c r="AT1409" s="110"/>
      <c r="AU1409" s="110"/>
      <c r="AV1409" s="110"/>
      <c r="AW1409" s="110"/>
      <c r="AX1409" s="110"/>
      <c r="AY1409" s="110"/>
      <c r="AZ1409" s="110"/>
    </row>
    <row r="1410" spans="2:52" s="16" customFormat="1" x14ac:dyDescent="0.25">
      <c r="B1410" s="53"/>
      <c r="C1410" s="15"/>
      <c r="I1410" s="15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0"/>
      <c r="Y1410" s="110"/>
      <c r="Z1410" s="110"/>
      <c r="AA1410" s="110"/>
      <c r="AB1410" s="110"/>
      <c r="AC1410" s="110"/>
      <c r="AD1410" s="110"/>
      <c r="AE1410" s="110"/>
      <c r="AF1410" s="110"/>
      <c r="AG1410" s="110"/>
      <c r="AH1410" s="110"/>
      <c r="AI1410" s="110"/>
      <c r="AJ1410" s="110"/>
      <c r="AK1410" s="110"/>
      <c r="AL1410" s="110"/>
      <c r="AM1410" s="110"/>
      <c r="AN1410" s="110"/>
      <c r="AO1410" s="110"/>
      <c r="AP1410" s="110"/>
      <c r="AQ1410" s="110"/>
      <c r="AR1410" s="110"/>
      <c r="AS1410" s="110"/>
      <c r="AT1410" s="110"/>
      <c r="AU1410" s="110"/>
      <c r="AV1410" s="110"/>
      <c r="AW1410" s="110"/>
      <c r="AX1410" s="110"/>
      <c r="AY1410" s="110"/>
      <c r="AZ1410" s="110"/>
    </row>
    <row r="1411" spans="2:52" s="16" customFormat="1" x14ac:dyDescent="0.25">
      <c r="B1411" s="53"/>
      <c r="C1411" s="15"/>
      <c r="I1411" s="15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0"/>
      <c r="Y1411" s="110"/>
      <c r="Z1411" s="110"/>
      <c r="AA1411" s="110"/>
      <c r="AB1411" s="110"/>
      <c r="AC1411" s="110"/>
      <c r="AD1411" s="110"/>
      <c r="AE1411" s="110"/>
      <c r="AF1411" s="110"/>
      <c r="AG1411" s="110"/>
      <c r="AH1411" s="110"/>
      <c r="AI1411" s="110"/>
      <c r="AJ1411" s="110"/>
      <c r="AK1411" s="110"/>
      <c r="AL1411" s="110"/>
      <c r="AM1411" s="110"/>
      <c r="AN1411" s="110"/>
      <c r="AO1411" s="110"/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</row>
    <row r="1412" spans="2:52" s="16" customFormat="1" x14ac:dyDescent="0.25">
      <c r="B1412" s="53"/>
      <c r="C1412" s="15"/>
      <c r="I1412" s="15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0"/>
      <c r="Y1412" s="110"/>
      <c r="Z1412" s="110"/>
      <c r="AA1412" s="110"/>
      <c r="AB1412" s="110"/>
      <c r="AC1412" s="110"/>
      <c r="AD1412" s="110"/>
      <c r="AE1412" s="110"/>
      <c r="AF1412" s="110"/>
      <c r="AG1412" s="110"/>
      <c r="AH1412" s="110"/>
      <c r="AI1412" s="110"/>
      <c r="AJ1412" s="110"/>
      <c r="AK1412" s="110"/>
      <c r="AL1412" s="110"/>
      <c r="AM1412" s="110"/>
      <c r="AN1412" s="110"/>
      <c r="AO1412" s="110"/>
      <c r="AP1412" s="110"/>
      <c r="AQ1412" s="110"/>
      <c r="AR1412" s="110"/>
      <c r="AS1412" s="110"/>
      <c r="AT1412" s="110"/>
      <c r="AU1412" s="110"/>
      <c r="AV1412" s="110"/>
      <c r="AW1412" s="110"/>
      <c r="AX1412" s="110"/>
      <c r="AY1412" s="110"/>
      <c r="AZ1412" s="110"/>
    </row>
    <row r="1413" spans="2:52" s="16" customFormat="1" x14ac:dyDescent="0.25">
      <c r="B1413" s="53"/>
      <c r="C1413" s="15"/>
      <c r="I1413" s="15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0"/>
      <c r="Y1413" s="110"/>
      <c r="Z1413" s="110"/>
      <c r="AA1413" s="110"/>
      <c r="AB1413" s="110"/>
      <c r="AC1413" s="110"/>
      <c r="AD1413" s="110"/>
      <c r="AE1413" s="110"/>
      <c r="AF1413" s="110"/>
      <c r="AG1413" s="110"/>
      <c r="AH1413" s="110"/>
      <c r="AI1413" s="110"/>
      <c r="AJ1413" s="110"/>
      <c r="AK1413" s="110"/>
      <c r="AL1413" s="110"/>
      <c r="AM1413" s="110"/>
      <c r="AN1413" s="110"/>
      <c r="AO1413" s="110"/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</row>
    <row r="1414" spans="2:52" s="16" customFormat="1" x14ac:dyDescent="0.25">
      <c r="B1414" s="53"/>
      <c r="C1414" s="15"/>
      <c r="I1414" s="15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0"/>
      <c r="Y1414" s="110"/>
      <c r="Z1414" s="110"/>
      <c r="AA1414" s="110"/>
      <c r="AB1414" s="110"/>
      <c r="AC1414" s="110"/>
      <c r="AD1414" s="110"/>
      <c r="AE1414" s="110"/>
      <c r="AF1414" s="110"/>
      <c r="AG1414" s="110"/>
      <c r="AH1414" s="110"/>
      <c r="AI1414" s="110"/>
      <c r="AJ1414" s="110"/>
      <c r="AK1414" s="110"/>
      <c r="AL1414" s="110"/>
      <c r="AM1414" s="110"/>
      <c r="AN1414" s="110"/>
      <c r="AO1414" s="110"/>
      <c r="AP1414" s="110"/>
      <c r="AQ1414" s="110"/>
      <c r="AR1414" s="110"/>
      <c r="AS1414" s="110"/>
      <c r="AT1414" s="110"/>
      <c r="AU1414" s="110"/>
      <c r="AV1414" s="110"/>
      <c r="AW1414" s="110"/>
      <c r="AX1414" s="110"/>
      <c r="AY1414" s="110"/>
      <c r="AZ1414" s="110"/>
    </row>
    <row r="1415" spans="2:52" s="16" customFormat="1" x14ac:dyDescent="0.25">
      <c r="B1415" s="53"/>
      <c r="C1415" s="15"/>
      <c r="I1415" s="15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0"/>
      <c r="Y1415" s="110"/>
      <c r="Z1415" s="110"/>
      <c r="AA1415" s="110"/>
      <c r="AB1415" s="110"/>
      <c r="AC1415" s="110"/>
      <c r="AD1415" s="110"/>
      <c r="AE1415" s="110"/>
      <c r="AF1415" s="110"/>
      <c r="AG1415" s="110"/>
      <c r="AH1415" s="110"/>
      <c r="AI1415" s="110"/>
      <c r="AJ1415" s="110"/>
      <c r="AK1415" s="110"/>
      <c r="AL1415" s="110"/>
      <c r="AM1415" s="110"/>
      <c r="AN1415" s="110"/>
      <c r="AO1415" s="110"/>
      <c r="AP1415" s="110"/>
      <c r="AQ1415" s="110"/>
      <c r="AR1415" s="110"/>
      <c r="AS1415" s="110"/>
      <c r="AT1415" s="110"/>
      <c r="AU1415" s="110"/>
      <c r="AV1415" s="110"/>
      <c r="AW1415" s="110"/>
      <c r="AX1415" s="110"/>
      <c r="AY1415" s="110"/>
      <c r="AZ1415" s="110"/>
    </row>
    <row r="1416" spans="2:52" s="16" customFormat="1" x14ac:dyDescent="0.25">
      <c r="B1416" s="53"/>
      <c r="C1416" s="15"/>
      <c r="I1416" s="15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0"/>
      <c r="AE1416" s="110"/>
      <c r="AF1416" s="110"/>
      <c r="AG1416" s="110"/>
      <c r="AH1416" s="110"/>
      <c r="AI1416" s="110"/>
      <c r="AJ1416" s="110"/>
      <c r="AK1416" s="110"/>
      <c r="AL1416" s="110"/>
      <c r="AM1416" s="110"/>
      <c r="AN1416" s="110"/>
      <c r="AO1416" s="110"/>
      <c r="AP1416" s="110"/>
      <c r="AQ1416" s="110"/>
      <c r="AR1416" s="110"/>
      <c r="AS1416" s="110"/>
      <c r="AT1416" s="110"/>
      <c r="AU1416" s="110"/>
      <c r="AV1416" s="110"/>
      <c r="AW1416" s="110"/>
      <c r="AX1416" s="110"/>
      <c r="AY1416" s="110"/>
      <c r="AZ1416" s="110"/>
    </row>
    <row r="1417" spans="2:52" s="16" customFormat="1" x14ac:dyDescent="0.25">
      <c r="B1417" s="53"/>
      <c r="C1417" s="15"/>
      <c r="I1417" s="15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  <c r="Z1417" s="110"/>
      <c r="AA1417" s="110"/>
      <c r="AB1417" s="110"/>
      <c r="AC1417" s="110"/>
      <c r="AD1417" s="110"/>
      <c r="AE1417" s="110"/>
      <c r="AF1417" s="110"/>
      <c r="AG1417" s="110"/>
      <c r="AH1417" s="110"/>
      <c r="AI1417" s="110"/>
      <c r="AJ1417" s="110"/>
      <c r="AK1417" s="110"/>
      <c r="AL1417" s="110"/>
      <c r="AM1417" s="110"/>
      <c r="AN1417" s="110"/>
      <c r="AO1417" s="110"/>
      <c r="AP1417" s="110"/>
      <c r="AQ1417" s="110"/>
      <c r="AR1417" s="110"/>
      <c r="AS1417" s="110"/>
      <c r="AT1417" s="110"/>
      <c r="AU1417" s="110"/>
      <c r="AV1417" s="110"/>
      <c r="AW1417" s="110"/>
      <c r="AX1417" s="110"/>
      <c r="AY1417" s="110"/>
      <c r="AZ1417" s="110"/>
    </row>
    <row r="1418" spans="2:52" s="16" customFormat="1" x14ac:dyDescent="0.25">
      <c r="B1418" s="53"/>
      <c r="C1418" s="15"/>
      <c r="I1418" s="15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0"/>
      <c r="Y1418" s="110"/>
      <c r="Z1418" s="110"/>
      <c r="AA1418" s="110"/>
      <c r="AB1418" s="110"/>
      <c r="AC1418" s="110"/>
      <c r="AD1418" s="110"/>
      <c r="AE1418" s="110"/>
      <c r="AF1418" s="110"/>
      <c r="AG1418" s="110"/>
      <c r="AH1418" s="110"/>
      <c r="AI1418" s="110"/>
      <c r="AJ1418" s="110"/>
      <c r="AK1418" s="110"/>
      <c r="AL1418" s="110"/>
      <c r="AM1418" s="110"/>
      <c r="AN1418" s="110"/>
      <c r="AO1418" s="110"/>
      <c r="AP1418" s="110"/>
      <c r="AQ1418" s="110"/>
      <c r="AR1418" s="110"/>
      <c r="AS1418" s="110"/>
      <c r="AT1418" s="110"/>
      <c r="AU1418" s="110"/>
      <c r="AV1418" s="110"/>
      <c r="AW1418" s="110"/>
      <c r="AX1418" s="110"/>
      <c r="AY1418" s="110"/>
      <c r="AZ1418" s="110"/>
    </row>
    <row r="1419" spans="2:52" s="16" customFormat="1" x14ac:dyDescent="0.25">
      <c r="B1419" s="53"/>
      <c r="C1419" s="15"/>
      <c r="I1419" s="15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  <c r="AI1419" s="110"/>
      <c r="AJ1419" s="110"/>
      <c r="AK1419" s="110"/>
      <c r="AL1419" s="110"/>
      <c r="AM1419" s="110"/>
      <c r="AN1419" s="110"/>
      <c r="AO1419" s="110"/>
      <c r="AP1419" s="110"/>
      <c r="AQ1419" s="110"/>
      <c r="AR1419" s="110"/>
      <c r="AS1419" s="110"/>
      <c r="AT1419" s="110"/>
      <c r="AU1419" s="110"/>
      <c r="AV1419" s="110"/>
      <c r="AW1419" s="110"/>
      <c r="AX1419" s="110"/>
      <c r="AY1419" s="110"/>
      <c r="AZ1419" s="110"/>
    </row>
    <row r="1420" spans="2:52" s="16" customFormat="1" x14ac:dyDescent="0.25">
      <c r="B1420" s="53"/>
      <c r="C1420" s="15"/>
      <c r="I1420" s="15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0"/>
      <c r="Y1420" s="110"/>
      <c r="Z1420" s="110"/>
      <c r="AA1420" s="110"/>
      <c r="AB1420" s="110"/>
      <c r="AC1420" s="110"/>
      <c r="AD1420" s="110"/>
      <c r="AE1420" s="110"/>
      <c r="AF1420" s="110"/>
      <c r="AG1420" s="110"/>
      <c r="AH1420" s="110"/>
      <c r="AI1420" s="110"/>
      <c r="AJ1420" s="110"/>
      <c r="AK1420" s="110"/>
      <c r="AL1420" s="110"/>
      <c r="AM1420" s="110"/>
      <c r="AN1420" s="110"/>
      <c r="AO1420" s="110"/>
      <c r="AP1420" s="110"/>
      <c r="AQ1420" s="110"/>
      <c r="AR1420" s="110"/>
      <c r="AS1420" s="110"/>
      <c r="AT1420" s="110"/>
      <c r="AU1420" s="110"/>
      <c r="AV1420" s="110"/>
      <c r="AW1420" s="110"/>
      <c r="AX1420" s="110"/>
      <c r="AY1420" s="110"/>
      <c r="AZ1420" s="110"/>
    </row>
    <row r="1421" spans="2:52" s="16" customFormat="1" x14ac:dyDescent="0.25">
      <c r="B1421" s="53"/>
      <c r="C1421" s="15"/>
      <c r="I1421" s="15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  <c r="AI1421" s="110"/>
      <c r="AJ1421" s="110"/>
      <c r="AK1421" s="110"/>
      <c r="AL1421" s="110"/>
      <c r="AM1421" s="110"/>
      <c r="AN1421" s="110"/>
      <c r="AO1421" s="110"/>
      <c r="AP1421" s="110"/>
      <c r="AQ1421" s="110"/>
      <c r="AR1421" s="110"/>
      <c r="AS1421" s="110"/>
      <c r="AT1421" s="110"/>
      <c r="AU1421" s="110"/>
      <c r="AV1421" s="110"/>
      <c r="AW1421" s="110"/>
      <c r="AX1421" s="110"/>
      <c r="AY1421" s="110"/>
      <c r="AZ1421" s="110"/>
    </row>
    <row r="1422" spans="2:52" s="16" customFormat="1" x14ac:dyDescent="0.25">
      <c r="B1422" s="53"/>
      <c r="C1422" s="15"/>
      <c r="I1422" s="15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0"/>
      <c r="Y1422" s="110"/>
      <c r="Z1422" s="110"/>
      <c r="AA1422" s="110"/>
      <c r="AB1422" s="110"/>
      <c r="AC1422" s="110"/>
      <c r="AD1422" s="110"/>
      <c r="AE1422" s="110"/>
      <c r="AF1422" s="110"/>
      <c r="AG1422" s="110"/>
      <c r="AH1422" s="110"/>
      <c r="AI1422" s="110"/>
      <c r="AJ1422" s="110"/>
      <c r="AK1422" s="110"/>
      <c r="AL1422" s="110"/>
      <c r="AM1422" s="110"/>
      <c r="AN1422" s="110"/>
      <c r="AO1422" s="110"/>
      <c r="AP1422" s="110"/>
      <c r="AQ1422" s="110"/>
      <c r="AR1422" s="110"/>
      <c r="AS1422" s="110"/>
      <c r="AT1422" s="110"/>
      <c r="AU1422" s="110"/>
      <c r="AV1422" s="110"/>
      <c r="AW1422" s="110"/>
      <c r="AX1422" s="110"/>
      <c r="AY1422" s="110"/>
      <c r="AZ1422" s="110"/>
    </row>
    <row r="1423" spans="2:52" s="16" customFormat="1" x14ac:dyDescent="0.25">
      <c r="B1423" s="53"/>
      <c r="C1423" s="15"/>
      <c r="I1423" s="15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0"/>
      <c r="Y1423" s="110"/>
      <c r="Z1423" s="110"/>
      <c r="AA1423" s="110"/>
      <c r="AB1423" s="110"/>
      <c r="AC1423" s="110"/>
      <c r="AD1423" s="110"/>
      <c r="AE1423" s="110"/>
      <c r="AF1423" s="110"/>
      <c r="AG1423" s="110"/>
      <c r="AH1423" s="110"/>
      <c r="AI1423" s="110"/>
      <c r="AJ1423" s="110"/>
      <c r="AK1423" s="110"/>
      <c r="AL1423" s="110"/>
      <c r="AM1423" s="110"/>
      <c r="AN1423" s="110"/>
      <c r="AO1423" s="110"/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</row>
    <row r="1424" spans="2:52" s="16" customFormat="1" x14ac:dyDescent="0.25">
      <c r="B1424" s="53"/>
      <c r="C1424" s="15"/>
      <c r="I1424" s="15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0"/>
      <c r="Y1424" s="110"/>
      <c r="Z1424" s="110"/>
      <c r="AA1424" s="110"/>
      <c r="AB1424" s="110"/>
      <c r="AC1424" s="110"/>
      <c r="AD1424" s="110"/>
      <c r="AE1424" s="110"/>
      <c r="AF1424" s="110"/>
      <c r="AG1424" s="110"/>
      <c r="AH1424" s="110"/>
      <c r="AI1424" s="110"/>
      <c r="AJ1424" s="110"/>
      <c r="AK1424" s="110"/>
      <c r="AL1424" s="110"/>
      <c r="AM1424" s="110"/>
      <c r="AN1424" s="110"/>
      <c r="AO1424" s="110"/>
      <c r="AP1424" s="110"/>
      <c r="AQ1424" s="110"/>
      <c r="AR1424" s="110"/>
      <c r="AS1424" s="110"/>
      <c r="AT1424" s="110"/>
      <c r="AU1424" s="110"/>
      <c r="AV1424" s="110"/>
      <c r="AW1424" s="110"/>
      <c r="AX1424" s="110"/>
      <c r="AY1424" s="110"/>
      <c r="AZ1424" s="110"/>
    </row>
    <row r="1425" spans="2:52" s="16" customFormat="1" x14ac:dyDescent="0.25">
      <c r="B1425" s="53"/>
      <c r="C1425" s="15"/>
      <c r="I1425" s="15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0"/>
      <c r="Y1425" s="110"/>
      <c r="Z1425" s="110"/>
      <c r="AA1425" s="110"/>
      <c r="AB1425" s="110"/>
      <c r="AC1425" s="110"/>
      <c r="AD1425" s="110"/>
      <c r="AE1425" s="110"/>
      <c r="AF1425" s="110"/>
      <c r="AG1425" s="110"/>
      <c r="AH1425" s="110"/>
      <c r="AI1425" s="110"/>
      <c r="AJ1425" s="110"/>
      <c r="AK1425" s="110"/>
      <c r="AL1425" s="110"/>
      <c r="AM1425" s="110"/>
      <c r="AN1425" s="110"/>
      <c r="AO1425" s="110"/>
      <c r="AP1425" s="110"/>
      <c r="AQ1425" s="110"/>
      <c r="AR1425" s="110"/>
      <c r="AS1425" s="110"/>
      <c r="AT1425" s="110"/>
      <c r="AU1425" s="110"/>
      <c r="AV1425" s="110"/>
      <c r="AW1425" s="110"/>
      <c r="AX1425" s="110"/>
      <c r="AY1425" s="110"/>
      <c r="AZ1425" s="110"/>
    </row>
    <row r="1426" spans="2:52" s="16" customFormat="1" x14ac:dyDescent="0.25">
      <c r="B1426" s="53"/>
      <c r="C1426" s="15"/>
      <c r="I1426" s="15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0"/>
      <c r="Y1426" s="110"/>
      <c r="Z1426" s="110"/>
      <c r="AA1426" s="110"/>
      <c r="AB1426" s="110"/>
      <c r="AC1426" s="110"/>
      <c r="AD1426" s="110"/>
      <c r="AE1426" s="110"/>
      <c r="AF1426" s="110"/>
      <c r="AG1426" s="110"/>
      <c r="AH1426" s="110"/>
      <c r="AI1426" s="110"/>
      <c r="AJ1426" s="110"/>
      <c r="AK1426" s="110"/>
      <c r="AL1426" s="110"/>
      <c r="AM1426" s="110"/>
      <c r="AN1426" s="110"/>
      <c r="AO1426" s="110"/>
      <c r="AP1426" s="110"/>
      <c r="AQ1426" s="110"/>
      <c r="AR1426" s="110"/>
      <c r="AS1426" s="110"/>
      <c r="AT1426" s="110"/>
      <c r="AU1426" s="110"/>
      <c r="AV1426" s="110"/>
      <c r="AW1426" s="110"/>
      <c r="AX1426" s="110"/>
      <c r="AY1426" s="110"/>
      <c r="AZ1426" s="110"/>
    </row>
    <row r="1427" spans="2:52" s="16" customFormat="1" x14ac:dyDescent="0.25">
      <c r="B1427" s="53"/>
      <c r="C1427" s="15"/>
      <c r="I1427" s="15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0"/>
      <c r="Y1427" s="110"/>
      <c r="Z1427" s="110"/>
      <c r="AA1427" s="110"/>
      <c r="AB1427" s="110"/>
      <c r="AC1427" s="110"/>
      <c r="AD1427" s="110"/>
      <c r="AE1427" s="110"/>
      <c r="AF1427" s="110"/>
      <c r="AG1427" s="110"/>
      <c r="AH1427" s="110"/>
      <c r="AI1427" s="110"/>
      <c r="AJ1427" s="110"/>
      <c r="AK1427" s="110"/>
      <c r="AL1427" s="110"/>
      <c r="AM1427" s="110"/>
      <c r="AN1427" s="110"/>
      <c r="AO1427" s="110"/>
      <c r="AP1427" s="110"/>
      <c r="AQ1427" s="110"/>
      <c r="AR1427" s="110"/>
      <c r="AS1427" s="110"/>
      <c r="AT1427" s="110"/>
      <c r="AU1427" s="110"/>
      <c r="AV1427" s="110"/>
      <c r="AW1427" s="110"/>
      <c r="AX1427" s="110"/>
      <c r="AY1427" s="110"/>
      <c r="AZ1427" s="110"/>
    </row>
    <row r="1428" spans="2:52" s="16" customFormat="1" x14ac:dyDescent="0.25">
      <c r="B1428" s="53"/>
      <c r="C1428" s="15"/>
      <c r="I1428" s="15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0"/>
      <c r="Y1428" s="110"/>
      <c r="Z1428" s="110"/>
      <c r="AA1428" s="110"/>
      <c r="AB1428" s="110"/>
      <c r="AC1428" s="110"/>
      <c r="AD1428" s="110"/>
      <c r="AE1428" s="110"/>
      <c r="AF1428" s="110"/>
      <c r="AG1428" s="110"/>
      <c r="AH1428" s="110"/>
      <c r="AI1428" s="110"/>
      <c r="AJ1428" s="110"/>
      <c r="AK1428" s="110"/>
      <c r="AL1428" s="110"/>
      <c r="AM1428" s="110"/>
      <c r="AN1428" s="110"/>
      <c r="AO1428" s="110"/>
      <c r="AP1428" s="110"/>
      <c r="AQ1428" s="110"/>
      <c r="AR1428" s="110"/>
      <c r="AS1428" s="110"/>
      <c r="AT1428" s="110"/>
      <c r="AU1428" s="110"/>
      <c r="AV1428" s="110"/>
      <c r="AW1428" s="110"/>
      <c r="AX1428" s="110"/>
      <c r="AY1428" s="110"/>
      <c r="AZ1428" s="110"/>
    </row>
    <row r="1429" spans="2:52" s="16" customFormat="1" x14ac:dyDescent="0.25">
      <c r="B1429" s="53"/>
      <c r="C1429" s="15"/>
      <c r="I1429" s="15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0"/>
      <c r="Y1429" s="110"/>
      <c r="Z1429" s="110"/>
      <c r="AA1429" s="110"/>
      <c r="AB1429" s="110"/>
      <c r="AC1429" s="110"/>
      <c r="AD1429" s="110"/>
      <c r="AE1429" s="110"/>
      <c r="AF1429" s="110"/>
      <c r="AG1429" s="110"/>
      <c r="AH1429" s="110"/>
      <c r="AI1429" s="110"/>
      <c r="AJ1429" s="110"/>
      <c r="AK1429" s="110"/>
      <c r="AL1429" s="110"/>
      <c r="AM1429" s="110"/>
      <c r="AN1429" s="110"/>
      <c r="AO1429" s="110"/>
      <c r="AP1429" s="110"/>
      <c r="AQ1429" s="110"/>
      <c r="AR1429" s="110"/>
      <c r="AS1429" s="110"/>
      <c r="AT1429" s="110"/>
      <c r="AU1429" s="110"/>
      <c r="AV1429" s="110"/>
      <c r="AW1429" s="110"/>
      <c r="AX1429" s="110"/>
      <c r="AY1429" s="110"/>
      <c r="AZ1429" s="110"/>
    </row>
    <row r="1430" spans="2:52" s="16" customFormat="1" x14ac:dyDescent="0.25">
      <c r="B1430" s="53"/>
      <c r="C1430" s="15"/>
      <c r="I1430" s="15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  <c r="Z1430" s="110"/>
      <c r="AA1430" s="110"/>
      <c r="AB1430" s="110"/>
      <c r="AC1430" s="110"/>
      <c r="AD1430" s="110"/>
      <c r="AE1430" s="110"/>
      <c r="AF1430" s="110"/>
      <c r="AG1430" s="110"/>
      <c r="AH1430" s="110"/>
      <c r="AI1430" s="110"/>
      <c r="AJ1430" s="110"/>
      <c r="AK1430" s="110"/>
      <c r="AL1430" s="110"/>
      <c r="AM1430" s="110"/>
      <c r="AN1430" s="110"/>
      <c r="AO1430" s="110"/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</row>
    <row r="1431" spans="2:52" s="16" customFormat="1" x14ac:dyDescent="0.25">
      <c r="B1431" s="53"/>
      <c r="C1431" s="15"/>
      <c r="I1431" s="15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  <c r="AI1431" s="110"/>
      <c r="AJ1431" s="110"/>
      <c r="AK1431" s="110"/>
      <c r="AL1431" s="110"/>
      <c r="AM1431" s="110"/>
      <c r="AN1431" s="110"/>
      <c r="AO1431" s="110"/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</row>
    <row r="1432" spans="2:52" s="16" customFormat="1" x14ac:dyDescent="0.25">
      <c r="B1432" s="53"/>
      <c r="C1432" s="15"/>
      <c r="I1432" s="15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0"/>
      <c r="Y1432" s="110"/>
      <c r="Z1432" s="110"/>
      <c r="AA1432" s="110"/>
      <c r="AB1432" s="110"/>
      <c r="AC1432" s="110"/>
      <c r="AD1432" s="110"/>
      <c r="AE1432" s="110"/>
      <c r="AF1432" s="110"/>
      <c r="AG1432" s="110"/>
      <c r="AH1432" s="110"/>
      <c r="AI1432" s="110"/>
      <c r="AJ1432" s="110"/>
      <c r="AK1432" s="110"/>
      <c r="AL1432" s="110"/>
      <c r="AM1432" s="110"/>
      <c r="AN1432" s="110"/>
      <c r="AO1432" s="110"/>
      <c r="AP1432" s="110"/>
      <c r="AQ1432" s="110"/>
      <c r="AR1432" s="110"/>
      <c r="AS1432" s="110"/>
      <c r="AT1432" s="110"/>
      <c r="AU1432" s="110"/>
      <c r="AV1432" s="110"/>
      <c r="AW1432" s="110"/>
      <c r="AX1432" s="110"/>
      <c r="AY1432" s="110"/>
      <c r="AZ1432" s="110"/>
    </row>
    <row r="1433" spans="2:52" s="16" customFormat="1" x14ac:dyDescent="0.25">
      <c r="B1433" s="53"/>
      <c r="C1433" s="15"/>
      <c r="I1433" s="15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  <c r="Z1433" s="110"/>
      <c r="AA1433" s="110"/>
      <c r="AB1433" s="110"/>
      <c r="AC1433" s="110"/>
      <c r="AD1433" s="110"/>
      <c r="AE1433" s="110"/>
      <c r="AF1433" s="110"/>
      <c r="AG1433" s="110"/>
      <c r="AH1433" s="110"/>
      <c r="AI1433" s="110"/>
      <c r="AJ1433" s="110"/>
      <c r="AK1433" s="110"/>
      <c r="AL1433" s="110"/>
      <c r="AM1433" s="110"/>
      <c r="AN1433" s="110"/>
      <c r="AO1433" s="110"/>
      <c r="AP1433" s="110"/>
      <c r="AQ1433" s="110"/>
      <c r="AR1433" s="110"/>
      <c r="AS1433" s="110"/>
      <c r="AT1433" s="110"/>
      <c r="AU1433" s="110"/>
      <c r="AV1433" s="110"/>
      <c r="AW1433" s="110"/>
      <c r="AX1433" s="110"/>
      <c r="AY1433" s="110"/>
      <c r="AZ1433" s="110"/>
    </row>
    <row r="1434" spans="2:52" s="16" customFormat="1" x14ac:dyDescent="0.25">
      <c r="B1434" s="53"/>
      <c r="C1434" s="15"/>
      <c r="I1434" s="15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0"/>
      <c r="Y1434" s="110"/>
      <c r="Z1434" s="110"/>
      <c r="AA1434" s="110"/>
      <c r="AB1434" s="110"/>
      <c r="AC1434" s="110"/>
      <c r="AD1434" s="110"/>
      <c r="AE1434" s="110"/>
      <c r="AF1434" s="110"/>
      <c r="AG1434" s="110"/>
      <c r="AH1434" s="110"/>
      <c r="AI1434" s="110"/>
      <c r="AJ1434" s="110"/>
      <c r="AK1434" s="110"/>
      <c r="AL1434" s="110"/>
      <c r="AM1434" s="110"/>
      <c r="AN1434" s="110"/>
      <c r="AO1434" s="110"/>
      <c r="AP1434" s="110"/>
      <c r="AQ1434" s="110"/>
      <c r="AR1434" s="110"/>
      <c r="AS1434" s="110"/>
      <c r="AT1434" s="110"/>
      <c r="AU1434" s="110"/>
      <c r="AV1434" s="110"/>
      <c r="AW1434" s="110"/>
      <c r="AX1434" s="110"/>
      <c r="AY1434" s="110"/>
      <c r="AZ1434" s="110"/>
    </row>
    <row r="1435" spans="2:52" s="16" customFormat="1" x14ac:dyDescent="0.25">
      <c r="B1435" s="53"/>
      <c r="C1435" s="15"/>
      <c r="I1435" s="15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  <c r="Z1435" s="110"/>
      <c r="AA1435" s="110"/>
      <c r="AB1435" s="110"/>
      <c r="AC1435" s="110"/>
      <c r="AD1435" s="110"/>
      <c r="AE1435" s="110"/>
      <c r="AF1435" s="110"/>
      <c r="AG1435" s="110"/>
      <c r="AH1435" s="110"/>
      <c r="AI1435" s="110"/>
      <c r="AJ1435" s="110"/>
      <c r="AK1435" s="110"/>
      <c r="AL1435" s="110"/>
      <c r="AM1435" s="110"/>
      <c r="AN1435" s="110"/>
      <c r="AO1435" s="110"/>
      <c r="AP1435" s="110"/>
      <c r="AQ1435" s="110"/>
      <c r="AR1435" s="110"/>
      <c r="AS1435" s="110"/>
      <c r="AT1435" s="110"/>
      <c r="AU1435" s="110"/>
      <c r="AV1435" s="110"/>
      <c r="AW1435" s="110"/>
      <c r="AX1435" s="110"/>
      <c r="AY1435" s="110"/>
      <c r="AZ1435" s="110"/>
    </row>
    <row r="1436" spans="2:52" s="16" customFormat="1" x14ac:dyDescent="0.25">
      <c r="B1436" s="53"/>
      <c r="C1436" s="15"/>
      <c r="I1436" s="15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0"/>
      <c r="Y1436" s="110"/>
      <c r="Z1436" s="110"/>
      <c r="AA1436" s="110"/>
      <c r="AB1436" s="110"/>
      <c r="AC1436" s="110"/>
      <c r="AD1436" s="110"/>
      <c r="AE1436" s="110"/>
      <c r="AF1436" s="110"/>
      <c r="AG1436" s="110"/>
      <c r="AH1436" s="110"/>
      <c r="AI1436" s="110"/>
      <c r="AJ1436" s="110"/>
      <c r="AK1436" s="110"/>
      <c r="AL1436" s="110"/>
      <c r="AM1436" s="110"/>
      <c r="AN1436" s="110"/>
      <c r="AO1436" s="110"/>
      <c r="AP1436" s="110"/>
      <c r="AQ1436" s="110"/>
      <c r="AR1436" s="110"/>
      <c r="AS1436" s="110"/>
      <c r="AT1436" s="110"/>
      <c r="AU1436" s="110"/>
      <c r="AV1436" s="110"/>
      <c r="AW1436" s="110"/>
      <c r="AX1436" s="110"/>
      <c r="AY1436" s="110"/>
      <c r="AZ1436" s="110"/>
    </row>
    <row r="1437" spans="2:52" s="16" customFormat="1" x14ac:dyDescent="0.25">
      <c r="B1437" s="53"/>
      <c r="C1437" s="15"/>
      <c r="I1437" s="15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0"/>
      <c r="Y1437" s="110"/>
      <c r="Z1437" s="110"/>
      <c r="AA1437" s="110"/>
      <c r="AB1437" s="110"/>
      <c r="AC1437" s="110"/>
      <c r="AD1437" s="110"/>
      <c r="AE1437" s="110"/>
      <c r="AF1437" s="110"/>
      <c r="AG1437" s="110"/>
      <c r="AH1437" s="110"/>
      <c r="AI1437" s="110"/>
      <c r="AJ1437" s="110"/>
      <c r="AK1437" s="110"/>
      <c r="AL1437" s="110"/>
      <c r="AM1437" s="110"/>
      <c r="AN1437" s="110"/>
      <c r="AO1437" s="110"/>
      <c r="AP1437" s="110"/>
      <c r="AQ1437" s="110"/>
      <c r="AR1437" s="110"/>
      <c r="AS1437" s="110"/>
      <c r="AT1437" s="110"/>
      <c r="AU1437" s="110"/>
      <c r="AV1437" s="110"/>
      <c r="AW1437" s="110"/>
      <c r="AX1437" s="110"/>
      <c r="AY1437" s="110"/>
      <c r="AZ1437" s="110"/>
    </row>
    <row r="1438" spans="2:52" s="16" customFormat="1" x14ac:dyDescent="0.25">
      <c r="B1438" s="53"/>
      <c r="C1438" s="15"/>
      <c r="I1438" s="15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0"/>
      <c r="Y1438" s="110"/>
      <c r="Z1438" s="110"/>
      <c r="AA1438" s="110"/>
      <c r="AB1438" s="110"/>
      <c r="AC1438" s="110"/>
      <c r="AD1438" s="110"/>
      <c r="AE1438" s="110"/>
      <c r="AF1438" s="110"/>
      <c r="AG1438" s="110"/>
      <c r="AH1438" s="110"/>
      <c r="AI1438" s="110"/>
      <c r="AJ1438" s="110"/>
      <c r="AK1438" s="110"/>
      <c r="AL1438" s="110"/>
      <c r="AM1438" s="110"/>
      <c r="AN1438" s="110"/>
      <c r="AO1438" s="110"/>
      <c r="AP1438" s="110"/>
      <c r="AQ1438" s="110"/>
      <c r="AR1438" s="110"/>
      <c r="AS1438" s="110"/>
      <c r="AT1438" s="110"/>
      <c r="AU1438" s="110"/>
      <c r="AV1438" s="110"/>
      <c r="AW1438" s="110"/>
      <c r="AX1438" s="110"/>
      <c r="AY1438" s="110"/>
      <c r="AZ1438" s="110"/>
    </row>
    <row r="1439" spans="2:52" s="16" customFormat="1" x14ac:dyDescent="0.25">
      <c r="B1439" s="53"/>
      <c r="C1439" s="15"/>
      <c r="I1439" s="15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0"/>
      <c r="Y1439" s="110"/>
      <c r="Z1439" s="110"/>
      <c r="AA1439" s="110"/>
      <c r="AB1439" s="110"/>
      <c r="AC1439" s="110"/>
      <c r="AD1439" s="110"/>
      <c r="AE1439" s="110"/>
      <c r="AF1439" s="110"/>
      <c r="AG1439" s="110"/>
      <c r="AH1439" s="110"/>
      <c r="AI1439" s="110"/>
      <c r="AJ1439" s="110"/>
      <c r="AK1439" s="110"/>
      <c r="AL1439" s="110"/>
      <c r="AM1439" s="110"/>
      <c r="AN1439" s="110"/>
      <c r="AO1439" s="110"/>
      <c r="AP1439" s="110"/>
      <c r="AQ1439" s="110"/>
      <c r="AR1439" s="110"/>
      <c r="AS1439" s="110"/>
      <c r="AT1439" s="110"/>
      <c r="AU1439" s="110"/>
      <c r="AV1439" s="110"/>
      <c r="AW1439" s="110"/>
      <c r="AX1439" s="110"/>
      <c r="AY1439" s="110"/>
      <c r="AZ1439" s="110"/>
    </row>
    <row r="1440" spans="2:52" s="16" customFormat="1" x14ac:dyDescent="0.25">
      <c r="B1440" s="53"/>
      <c r="C1440" s="15"/>
      <c r="I1440" s="15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0"/>
      <c r="Y1440" s="110"/>
      <c r="Z1440" s="110"/>
      <c r="AA1440" s="110"/>
      <c r="AB1440" s="110"/>
      <c r="AC1440" s="110"/>
      <c r="AD1440" s="110"/>
      <c r="AE1440" s="110"/>
      <c r="AF1440" s="110"/>
      <c r="AG1440" s="110"/>
      <c r="AH1440" s="110"/>
      <c r="AI1440" s="110"/>
      <c r="AJ1440" s="110"/>
      <c r="AK1440" s="110"/>
      <c r="AL1440" s="110"/>
      <c r="AM1440" s="110"/>
      <c r="AN1440" s="110"/>
      <c r="AO1440" s="110"/>
      <c r="AP1440" s="110"/>
      <c r="AQ1440" s="110"/>
      <c r="AR1440" s="110"/>
      <c r="AS1440" s="110"/>
      <c r="AT1440" s="110"/>
      <c r="AU1440" s="110"/>
      <c r="AV1440" s="110"/>
      <c r="AW1440" s="110"/>
      <c r="AX1440" s="110"/>
      <c r="AY1440" s="110"/>
      <c r="AZ1440" s="110"/>
    </row>
    <row r="1441" spans="2:52" s="16" customFormat="1" x14ac:dyDescent="0.25">
      <c r="B1441" s="53"/>
      <c r="C1441" s="15"/>
      <c r="I1441" s="15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0"/>
      <c r="Y1441" s="110"/>
      <c r="Z1441" s="110"/>
      <c r="AA1441" s="110"/>
      <c r="AB1441" s="110"/>
      <c r="AC1441" s="110"/>
      <c r="AD1441" s="110"/>
      <c r="AE1441" s="110"/>
      <c r="AF1441" s="110"/>
      <c r="AG1441" s="110"/>
      <c r="AH1441" s="110"/>
      <c r="AI1441" s="110"/>
      <c r="AJ1441" s="110"/>
      <c r="AK1441" s="110"/>
      <c r="AL1441" s="110"/>
      <c r="AM1441" s="110"/>
      <c r="AN1441" s="110"/>
      <c r="AO1441" s="110"/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</row>
    <row r="1442" spans="2:52" s="16" customFormat="1" x14ac:dyDescent="0.25">
      <c r="B1442" s="53"/>
      <c r="C1442" s="15"/>
      <c r="I1442" s="15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0"/>
      <c r="Y1442" s="110"/>
      <c r="Z1442" s="110"/>
      <c r="AA1442" s="110"/>
      <c r="AB1442" s="110"/>
      <c r="AC1442" s="110"/>
      <c r="AD1442" s="110"/>
      <c r="AE1442" s="110"/>
      <c r="AF1442" s="110"/>
      <c r="AG1442" s="110"/>
      <c r="AH1442" s="110"/>
      <c r="AI1442" s="110"/>
      <c r="AJ1442" s="110"/>
      <c r="AK1442" s="110"/>
      <c r="AL1442" s="110"/>
      <c r="AM1442" s="110"/>
      <c r="AN1442" s="110"/>
      <c r="AO1442" s="110"/>
      <c r="AP1442" s="110"/>
      <c r="AQ1442" s="110"/>
      <c r="AR1442" s="110"/>
      <c r="AS1442" s="110"/>
      <c r="AT1442" s="110"/>
      <c r="AU1442" s="110"/>
      <c r="AV1442" s="110"/>
      <c r="AW1442" s="110"/>
      <c r="AX1442" s="110"/>
      <c r="AY1442" s="110"/>
      <c r="AZ1442" s="110"/>
    </row>
    <row r="1443" spans="2:52" s="16" customFormat="1" x14ac:dyDescent="0.25">
      <c r="B1443" s="53"/>
      <c r="C1443" s="15"/>
      <c r="I1443" s="15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0"/>
      <c r="Y1443" s="110"/>
      <c r="Z1443" s="110"/>
      <c r="AA1443" s="110"/>
      <c r="AB1443" s="110"/>
      <c r="AC1443" s="110"/>
      <c r="AD1443" s="110"/>
      <c r="AE1443" s="110"/>
      <c r="AF1443" s="110"/>
      <c r="AG1443" s="110"/>
      <c r="AH1443" s="110"/>
      <c r="AI1443" s="110"/>
      <c r="AJ1443" s="110"/>
      <c r="AK1443" s="110"/>
      <c r="AL1443" s="110"/>
      <c r="AM1443" s="110"/>
      <c r="AN1443" s="110"/>
      <c r="AO1443" s="110"/>
      <c r="AP1443" s="110"/>
      <c r="AQ1443" s="110"/>
      <c r="AR1443" s="110"/>
      <c r="AS1443" s="110"/>
      <c r="AT1443" s="110"/>
      <c r="AU1443" s="110"/>
      <c r="AV1443" s="110"/>
      <c r="AW1443" s="110"/>
      <c r="AX1443" s="110"/>
      <c r="AY1443" s="110"/>
      <c r="AZ1443" s="110"/>
    </row>
    <row r="1444" spans="2:52" s="16" customFormat="1" x14ac:dyDescent="0.25">
      <c r="B1444" s="53"/>
      <c r="C1444" s="15"/>
      <c r="I1444" s="15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  <c r="AI1444" s="110"/>
      <c r="AJ1444" s="110"/>
      <c r="AK1444" s="110"/>
      <c r="AL1444" s="110"/>
      <c r="AM1444" s="110"/>
      <c r="AN1444" s="110"/>
      <c r="AO1444" s="110"/>
      <c r="AP1444" s="110"/>
      <c r="AQ1444" s="110"/>
      <c r="AR1444" s="110"/>
      <c r="AS1444" s="110"/>
      <c r="AT1444" s="110"/>
      <c r="AU1444" s="110"/>
      <c r="AV1444" s="110"/>
      <c r="AW1444" s="110"/>
      <c r="AX1444" s="110"/>
      <c r="AY1444" s="110"/>
      <c r="AZ1444" s="110"/>
    </row>
    <row r="1445" spans="2:52" s="16" customFormat="1" x14ac:dyDescent="0.25">
      <c r="B1445" s="53"/>
      <c r="C1445" s="15"/>
      <c r="I1445" s="15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0"/>
      <c r="Y1445" s="110"/>
      <c r="Z1445" s="110"/>
      <c r="AA1445" s="110"/>
      <c r="AB1445" s="110"/>
      <c r="AC1445" s="110"/>
      <c r="AD1445" s="110"/>
      <c r="AE1445" s="110"/>
      <c r="AF1445" s="110"/>
      <c r="AG1445" s="110"/>
      <c r="AH1445" s="110"/>
      <c r="AI1445" s="110"/>
      <c r="AJ1445" s="110"/>
      <c r="AK1445" s="110"/>
      <c r="AL1445" s="110"/>
      <c r="AM1445" s="110"/>
      <c r="AN1445" s="110"/>
      <c r="AO1445" s="110"/>
      <c r="AP1445" s="110"/>
      <c r="AQ1445" s="110"/>
      <c r="AR1445" s="110"/>
      <c r="AS1445" s="110"/>
      <c r="AT1445" s="110"/>
      <c r="AU1445" s="110"/>
      <c r="AV1445" s="110"/>
      <c r="AW1445" s="110"/>
      <c r="AX1445" s="110"/>
      <c r="AY1445" s="110"/>
      <c r="AZ1445" s="110"/>
    </row>
    <row r="1446" spans="2:52" s="16" customFormat="1" x14ac:dyDescent="0.25">
      <c r="B1446" s="53"/>
      <c r="C1446" s="15"/>
      <c r="I1446" s="15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0"/>
      <c r="Y1446" s="110"/>
      <c r="Z1446" s="110"/>
      <c r="AA1446" s="110"/>
      <c r="AB1446" s="110"/>
      <c r="AC1446" s="110"/>
      <c r="AD1446" s="110"/>
      <c r="AE1446" s="110"/>
      <c r="AF1446" s="110"/>
      <c r="AG1446" s="110"/>
      <c r="AH1446" s="110"/>
      <c r="AI1446" s="110"/>
      <c r="AJ1446" s="110"/>
      <c r="AK1446" s="110"/>
      <c r="AL1446" s="110"/>
      <c r="AM1446" s="110"/>
      <c r="AN1446" s="110"/>
      <c r="AO1446" s="110"/>
      <c r="AP1446" s="110"/>
      <c r="AQ1446" s="110"/>
      <c r="AR1446" s="110"/>
      <c r="AS1446" s="110"/>
      <c r="AT1446" s="110"/>
      <c r="AU1446" s="110"/>
      <c r="AV1446" s="110"/>
      <c r="AW1446" s="110"/>
      <c r="AX1446" s="110"/>
      <c r="AY1446" s="110"/>
      <c r="AZ1446" s="110"/>
    </row>
    <row r="1447" spans="2:52" s="16" customFormat="1" x14ac:dyDescent="0.25">
      <c r="B1447" s="53"/>
      <c r="C1447" s="15"/>
      <c r="I1447" s="15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0"/>
      <c r="Y1447" s="110"/>
      <c r="Z1447" s="110"/>
      <c r="AA1447" s="110"/>
      <c r="AB1447" s="110"/>
      <c r="AC1447" s="110"/>
      <c r="AD1447" s="110"/>
      <c r="AE1447" s="110"/>
      <c r="AF1447" s="110"/>
      <c r="AG1447" s="110"/>
      <c r="AH1447" s="110"/>
      <c r="AI1447" s="110"/>
      <c r="AJ1447" s="110"/>
      <c r="AK1447" s="110"/>
      <c r="AL1447" s="110"/>
      <c r="AM1447" s="110"/>
      <c r="AN1447" s="110"/>
      <c r="AO1447" s="110"/>
      <c r="AP1447" s="110"/>
      <c r="AQ1447" s="110"/>
      <c r="AR1447" s="110"/>
      <c r="AS1447" s="110"/>
      <c r="AT1447" s="110"/>
      <c r="AU1447" s="110"/>
      <c r="AV1447" s="110"/>
      <c r="AW1447" s="110"/>
      <c r="AX1447" s="110"/>
      <c r="AY1447" s="110"/>
      <c r="AZ1447" s="110"/>
    </row>
    <row r="1448" spans="2:52" s="16" customFormat="1" x14ac:dyDescent="0.25">
      <c r="B1448" s="53"/>
      <c r="C1448" s="15"/>
      <c r="I1448" s="15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0"/>
      <c r="Y1448" s="110"/>
      <c r="Z1448" s="110"/>
      <c r="AA1448" s="110"/>
      <c r="AB1448" s="110"/>
      <c r="AC1448" s="110"/>
      <c r="AD1448" s="110"/>
      <c r="AE1448" s="110"/>
      <c r="AF1448" s="110"/>
      <c r="AG1448" s="110"/>
      <c r="AH1448" s="110"/>
      <c r="AI1448" s="110"/>
      <c r="AJ1448" s="110"/>
      <c r="AK1448" s="110"/>
      <c r="AL1448" s="110"/>
      <c r="AM1448" s="110"/>
      <c r="AN1448" s="110"/>
      <c r="AO1448" s="110"/>
      <c r="AP1448" s="110"/>
      <c r="AQ1448" s="110"/>
      <c r="AR1448" s="110"/>
      <c r="AS1448" s="110"/>
      <c r="AT1448" s="110"/>
      <c r="AU1448" s="110"/>
      <c r="AV1448" s="110"/>
      <c r="AW1448" s="110"/>
      <c r="AX1448" s="110"/>
      <c r="AY1448" s="110"/>
      <c r="AZ1448" s="110"/>
    </row>
    <row r="1449" spans="2:52" s="16" customFormat="1" x14ac:dyDescent="0.25">
      <c r="B1449" s="53"/>
      <c r="C1449" s="15"/>
      <c r="I1449" s="15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  <c r="Z1449" s="110"/>
      <c r="AA1449" s="110"/>
      <c r="AB1449" s="110"/>
      <c r="AC1449" s="110"/>
      <c r="AD1449" s="110"/>
      <c r="AE1449" s="110"/>
      <c r="AF1449" s="110"/>
      <c r="AG1449" s="110"/>
      <c r="AH1449" s="110"/>
      <c r="AI1449" s="110"/>
      <c r="AJ1449" s="110"/>
      <c r="AK1449" s="110"/>
      <c r="AL1449" s="110"/>
      <c r="AM1449" s="110"/>
      <c r="AN1449" s="110"/>
      <c r="AO1449" s="110"/>
      <c r="AP1449" s="110"/>
      <c r="AQ1449" s="110"/>
      <c r="AR1449" s="110"/>
      <c r="AS1449" s="110"/>
      <c r="AT1449" s="110"/>
      <c r="AU1449" s="110"/>
      <c r="AV1449" s="110"/>
      <c r="AW1449" s="110"/>
      <c r="AX1449" s="110"/>
      <c r="AY1449" s="110"/>
      <c r="AZ1449" s="110"/>
    </row>
    <row r="1450" spans="2:52" s="16" customFormat="1" x14ac:dyDescent="0.25">
      <c r="B1450" s="53"/>
      <c r="C1450" s="15"/>
      <c r="I1450" s="15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0"/>
      <c r="Y1450" s="110"/>
      <c r="Z1450" s="110"/>
      <c r="AA1450" s="110"/>
      <c r="AB1450" s="110"/>
      <c r="AC1450" s="110"/>
      <c r="AD1450" s="110"/>
      <c r="AE1450" s="110"/>
      <c r="AF1450" s="110"/>
      <c r="AG1450" s="110"/>
      <c r="AH1450" s="110"/>
      <c r="AI1450" s="110"/>
      <c r="AJ1450" s="110"/>
      <c r="AK1450" s="110"/>
      <c r="AL1450" s="110"/>
      <c r="AM1450" s="110"/>
      <c r="AN1450" s="110"/>
      <c r="AO1450" s="110"/>
      <c r="AP1450" s="110"/>
      <c r="AQ1450" s="110"/>
      <c r="AR1450" s="110"/>
      <c r="AS1450" s="110"/>
      <c r="AT1450" s="110"/>
      <c r="AU1450" s="110"/>
      <c r="AV1450" s="110"/>
      <c r="AW1450" s="110"/>
      <c r="AX1450" s="110"/>
      <c r="AY1450" s="110"/>
      <c r="AZ1450" s="110"/>
    </row>
    <row r="1451" spans="2:52" s="16" customFormat="1" x14ac:dyDescent="0.25">
      <c r="B1451" s="53"/>
      <c r="C1451" s="15"/>
      <c r="I1451" s="15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0"/>
      <c r="AE1451" s="110"/>
      <c r="AF1451" s="110"/>
      <c r="AG1451" s="110"/>
      <c r="AH1451" s="110"/>
      <c r="AI1451" s="110"/>
      <c r="AJ1451" s="110"/>
      <c r="AK1451" s="110"/>
      <c r="AL1451" s="110"/>
      <c r="AM1451" s="110"/>
      <c r="AN1451" s="110"/>
      <c r="AO1451" s="110"/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</row>
    <row r="1452" spans="2:52" s="16" customFormat="1" x14ac:dyDescent="0.25">
      <c r="B1452" s="53"/>
      <c r="C1452" s="15"/>
      <c r="I1452" s="15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0"/>
      <c r="Y1452" s="110"/>
      <c r="Z1452" s="110"/>
      <c r="AA1452" s="110"/>
      <c r="AB1452" s="110"/>
      <c r="AC1452" s="110"/>
      <c r="AD1452" s="110"/>
      <c r="AE1452" s="110"/>
      <c r="AF1452" s="110"/>
      <c r="AG1452" s="110"/>
      <c r="AH1452" s="110"/>
      <c r="AI1452" s="110"/>
      <c r="AJ1452" s="110"/>
      <c r="AK1452" s="110"/>
      <c r="AL1452" s="110"/>
      <c r="AM1452" s="110"/>
      <c r="AN1452" s="110"/>
      <c r="AO1452" s="110"/>
      <c r="AP1452" s="110"/>
      <c r="AQ1452" s="110"/>
      <c r="AR1452" s="110"/>
      <c r="AS1452" s="110"/>
      <c r="AT1452" s="110"/>
      <c r="AU1452" s="110"/>
      <c r="AV1452" s="110"/>
      <c r="AW1452" s="110"/>
      <c r="AX1452" s="110"/>
      <c r="AY1452" s="110"/>
      <c r="AZ1452" s="110"/>
    </row>
    <row r="1453" spans="2:52" s="16" customFormat="1" x14ac:dyDescent="0.25">
      <c r="B1453" s="53"/>
      <c r="C1453" s="15"/>
      <c r="I1453" s="15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0"/>
      <c r="Y1453" s="110"/>
      <c r="Z1453" s="110"/>
      <c r="AA1453" s="110"/>
      <c r="AB1453" s="110"/>
      <c r="AC1453" s="110"/>
      <c r="AD1453" s="110"/>
      <c r="AE1453" s="110"/>
      <c r="AF1453" s="110"/>
      <c r="AG1453" s="110"/>
      <c r="AH1453" s="110"/>
      <c r="AI1453" s="110"/>
      <c r="AJ1453" s="110"/>
      <c r="AK1453" s="110"/>
      <c r="AL1453" s="110"/>
      <c r="AM1453" s="110"/>
      <c r="AN1453" s="110"/>
      <c r="AO1453" s="110"/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</row>
    <row r="1454" spans="2:52" s="16" customFormat="1" x14ac:dyDescent="0.25">
      <c r="B1454" s="53"/>
      <c r="C1454" s="15"/>
      <c r="I1454" s="15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0"/>
      <c r="Y1454" s="110"/>
      <c r="Z1454" s="110"/>
      <c r="AA1454" s="110"/>
      <c r="AB1454" s="110"/>
      <c r="AC1454" s="110"/>
      <c r="AD1454" s="110"/>
      <c r="AE1454" s="110"/>
      <c r="AF1454" s="110"/>
      <c r="AG1454" s="110"/>
      <c r="AH1454" s="110"/>
      <c r="AI1454" s="110"/>
      <c r="AJ1454" s="110"/>
      <c r="AK1454" s="110"/>
      <c r="AL1454" s="110"/>
      <c r="AM1454" s="110"/>
      <c r="AN1454" s="110"/>
      <c r="AO1454" s="110"/>
      <c r="AP1454" s="110"/>
      <c r="AQ1454" s="110"/>
      <c r="AR1454" s="110"/>
      <c r="AS1454" s="110"/>
      <c r="AT1454" s="110"/>
      <c r="AU1454" s="110"/>
      <c r="AV1454" s="110"/>
      <c r="AW1454" s="110"/>
      <c r="AX1454" s="110"/>
      <c r="AY1454" s="110"/>
      <c r="AZ1454" s="110"/>
    </row>
    <row r="1455" spans="2:52" s="16" customFormat="1" x14ac:dyDescent="0.25">
      <c r="B1455" s="53"/>
      <c r="C1455" s="15"/>
      <c r="I1455" s="15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0"/>
      <c r="Y1455" s="110"/>
      <c r="Z1455" s="110"/>
      <c r="AA1455" s="110"/>
      <c r="AB1455" s="110"/>
      <c r="AC1455" s="110"/>
      <c r="AD1455" s="110"/>
      <c r="AE1455" s="110"/>
      <c r="AF1455" s="110"/>
      <c r="AG1455" s="110"/>
      <c r="AH1455" s="110"/>
      <c r="AI1455" s="110"/>
      <c r="AJ1455" s="110"/>
      <c r="AK1455" s="110"/>
      <c r="AL1455" s="110"/>
      <c r="AM1455" s="110"/>
      <c r="AN1455" s="110"/>
      <c r="AO1455" s="110"/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</row>
    <row r="1456" spans="2:52" s="16" customFormat="1" x14ac:dyDescent="0.25">
      <c r="B1456" s="53"/>
      <c r="C1456" s="15"/>
      <c r="I1456" s="15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0"/>
      <c r="Y1456" s="110"/>
      <c r="Z1456" s="110"/>
      <c r="AA1456" s="110"/>
      <c r="AB1456" s="110"/>
      <c r="AC1456" s="110"/>
      <c r="AD1456" s="110"/>
      <c r="AE1456" s="110"/>
      <c r="AF1456" s="110"/>
      <c r="AG1456" s="110"/>
      <c r="AH1456" s="110"/>
      <c r="AI1456" s="110"/>
      <c r="AJ1456" s="110"/>
      <c r="AK1456" s="110"/>
      <c r="AL1456" s="110"/>
      <c r="AM1456" s="110"/>
      <c r="AN1456" s="110"/>
      <c r="AO1456" s="110"/>
      <c r="AP1456" s="110"/>
      <c r="AQ1456" s="110"/>
      <c r="AR1456" s="110"/>
      <c r="AS1456" s="110"/>
      <c r="AT1456" s="110"/>
      <c r="AU1456" s="110"/>
      <c r="AV1456" s="110"/>
      <c r="AW1456" s="110"/>
      <c r="AX1456" s="110"/>
      <c r="AY1456" s="110"/>
      <c r="AZ1456" s="110"/>
    </row>
    <row r="1457" spans="2:52" s="16" customFormat="1" x14ac:dyDescent="0.25">
      <c r="B1457" s="53"/>
      <c r="C1457" s="15"/>
      <c r="I1457" s="15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  <c r="Z1457" s="110"/>
      <c r="AA1457" s="110"/>
      <c r="AB1457" s="110"/>
      <c r="AC1457" s="110"/>
      <c r="AD1457" s="110"/>
      <c r="AE1457" s="110"/>
      <c r="AF1457" s="110"/>
      <c r="AG1457" s="110"/>
      <c r="AH1457" s="110"/>
      <c r="AI1457" s="110"/>
      <c r="AJ1457" s="110"/>
      <c r="AK1457" s="110"/>
      <c r="AL1457" s="110"/>
      <c r="AM1457" s="110"/>
      <c r="AN1457" s="110"/>
      <c r="AO1457" s="110"/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</row>
    <row r="1458" spans="2:52" s="16" customFormat="1" x14ac:dyDescent="0.25">
      <c r="B1458" s="53"/>
      <c r="C1458" s="15"/>
      <c r="I1458" s="15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0"/>
      <c r="Y1458" s="110"/>
      <c r="Z1458" s="110"/>
      <c r="AA1458" s="110"/>
      <c r="AB1458" s="110"/>
      <c r="AC1458" s="110"/>
      <c r="AD1458" s="110"/>
      <c r="AE1458" s="110"/>
      <c r="AF1458" s="110"/>
      <c r="AG1458" s="110"/>
      <c r="AH1458" s="110"/>
      <c r="AI1458" s="110"/>
      <c r="AJ1458" s="110"/>
      <c r="AK1458" s="110"/>
      <c r="AL1458" s="110"/>
      <c r="AM1458" s="110"/>
      <c r="AN1458" s="110"/>
      <c r="AO1458" s="110"/>
      <c r="AP1458" s="110"/>
      <c r="AQ1458" s="110"/>
      <c r="AR1458" s="110"/>
      <c r="AS1458" s="110"/>
      <c r="AT1458" s="110"/>
      <c r="AU1458" s="110"/>
      <c r="AV1458" s="110"/>
      <c r="AW1458" s="110"/>
      <c r="AX1458" s="110"/>
      <c r="AY1458" s="110"/>
      <c r="AZ1458" s="110"/>
    </row>
    <row r="1459" spans="2:52" s="16" customFormat="1" x14ac:dyDescent="0.25">
      <c r="B1459" s="53"/>
      <c r="C1459" s="15"/>
      <c r="I1459" s="15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  <c r="Z1459" s="110"/>
      <c r="AA1459" s="110"/>
      <c r="AB1459" s="110"/>
      <c r="AC1459" s="110"/>
      <c r="AD1459" s="110"/>
      <c r="AE1459" s="110"/>
      <c r="AF1459" s="110"/>
      <c r="AG1459" s="110"/>
      <c r="AH1459" s="110"/>
      <c r="AI1459" s="110"/>
      <c r="AJ1459" s="110"/>
      <c r="AK1459" s="110"/>
      <c r="AL1459" s="110"/>
      <c r="AM1459" s="110"/>
      <c r="AN1459" s="110"/>
      <c r="AO1459" s="110"/>
      <c r="AP1459" s="110"/>
      <c r="AQ1459" s="110"/>
      <c r="AR1459" s="110"/>
      <c r="AS1459" s="110"/>
      <c r="AT1459" s="110"/>
      <c r="AU1459" s="110"/>
      <c r="AV1459" s="110"/>
      <c r="AW1459" s="110"/>
      <c r="AX1459" s="110"/>
      <c r="AY1459" s="110"/>
      <c r="AZ1459" s="110"/>
    </row>
    <row r="1460" spans="2:52" s="16" customFormat="1" x14ac:dyDescent="0.25">
      <c r="B1460" s="53"/>
      <c r="C1460" s="15"/>
      <c r="I1460" s="15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0"/>
      <c r="Y1460" s="110"/>
      <c r="Z1460" s="110"/>
      <c r="AA1460" s="110"/>
      <c r="AB1460" s="110"/>
      <c r="AC1460" s="110"/>
      <c r="AD1460" s="110"/>
      <c r="AE1460" s="110"/>
      <c r="AF1460" s="110"/>
      <c r="AG1460" s="110"/>
      <c r="AH1460" s="110"/>
      <c r="AI1460" s="110"/>
      <c r="AJ1460" s="110"/>
      <c r="AK1460" s="110"/>
      <c r="AL1460" s="110"/>
      <c r="AM1460" s="110"/>
      <c r="AN1460" s="110"/>
      <c r="AO1460" s="110"/>
      <c r="AP1460" s="110"/>
      <c r="AQ1460" s="110"/>
      <c r="AR1460" s="110"/>
      <c r="AS1460" s="110"/>
      <c r="AT1460" s="110"/>
      <c r="AU1460" s="110"/>
      <c r="AV1460" s="110"/>
      <c r="AW1460" s="110"/>
      <c r="AX1460" s="110"/>
      <c r="AY1460" s="110"/>
      <c r="AZ1460" s="110"/>
    </row>
    <row r="1461" spans="2:52" s="16" customFormat="1" x14ac:dyDescent="0.25">
      <c r="B1461" s="53"/>
      <c r="C1461" s="15"/>
      <c r="I1461" s="15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0"/>
      <c r="AF1461" s="110"/>
      <c r="AG1461" s="110"/>
      <c r="AH1461" s="110"/>
      <c r="AI1461" s="110"/>
      <c r="AJ1461" s="110"/>
      <c r="AK1461" s="110"/>
      <c r="AL1461" s="110"/>
      <c r="AM1461" s="110"/>
      <c r="AN1461" s="110"/>
      <c r="AO1461" s="110"/>
      <c r="AP1461" s="110"/>
      <c r="AQ1461" s="110"/>
      <c r="AR1461" s="110"/>
      <c r="AS1461" s="110"/>
      <c r="AT1461" s="110"/>
      <c r="AU1461" s="110"/>
      <c r="AV1461" s="110"/>
      <c r="AW1461" s="110"/>
      <c r="AX1461" s="110"/>
      <c r="AY1461" s="110"/>
      <c r="AZ1461" s="110"/>
    </row>
    <row r="1462" spans="2:52" s="16" customFormat="1" x14ac:dyDescent="0.25">
      <c r="B1462" s="53"/>
      <c r="C1462" s="15"/>
      <c r="I1462" s="15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0"/>
      <c r="Y1462" s="110"/>
      <c r="Z1462" s="110"/>
      <c r="AA1462" s="110"/>
      <c r="AB1462" s="110"/>
      <c r="AC1462" s="110"/>
      <c r="AD1462" s="110"/>
      <c r="AE1462" s="110"/>
      <c r="AF1462" s="110"/>
      <c r="AG1462" s="110"/>
      <c r="AH1462" s="110"/>
      <c r="AI1462" s="110"/>
      <c r="AJ1462" s="110"/>
      <c r="AK1462" s="110"/>
      <c r="AL1462" s="110"/>
      <c r="AM1462" s="110"/>
      <c r="AN1462" s="110"/>
      <c r="AO1462" s="110"/>
      <c r="AP1462" s="110"/>
      <c r="AQ1462" s="110"/>
      <c r="AR1462" s="110"/>
      <c r="AS1462" s="110"/>
      <c r="AT1462" s="110"/>
      <c r="AU1462" s="110"/>
      <c r="AV1462" s="110"/>
      <c r="AW1462" s="110"/>
      <c r="AX1462" s="110"/>
      <c r="AY1462" s="110"/>
      <c r="AZ1462" s="110"/>
    </row>
    <row r="1463" spans="2:52" s="16" customFormat="1" x14ac:dyDescent="0.25">
      <c r="B1463" s="53"/>
      <c r="C1463" s="15"/>
      <c r="I1463" s="15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0"/>
      <c r="Y1463" s="110"/>
      <c r="Z1463" s="110"/>
      <c r="AA1463" s="110"/>
      <c r="AB1463" s="110"/>
      <c r="AC1463" s="110"/>
      <c r="AD1463" s="110"/>
      <c r="AE1463" s="110"/>
      <c r="AF1463" s="110"/>
      <c r="AG1463" s="110"/>
      <c r="AH1463" s="110"/>
      <c r="AI1463" s="110"/>
      <c r="AJ1463" s="110"/>
      <c r="AK1463" s="110"/>
      <c r="AL1463" s="110"/>
      <c r="AM1463" s="110"/>
      <c r="AN1463" s="110"/>
      <c r="AO1463" s="110"/>
      <c r="AP1463" s="110"/>
      <c r="AQ1463" s="110"/>
      <c r="AR1463" s="110"/>
      <c r="AS1463" s="110"/>
      <c r="AT1463" s="110"/>
      <c r="AU1463" s="110"/>
      <c r="AV1463" s="110"/>
      <c r="AW1463" s="110"/>
      <c r="AX1463" s="110"/>
      <c r="AY1463" s="110"/>
      <c r="AZ1463" s="110"/>
    </row>
    <row r="1464" spans="2:52" s="16" customFormat="1" x14ac:dyDescent="0.25">
      <c r="B1464" s="53"/>
      <c r="C1464" s="15"/>
      <c r="I1464" s="15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0"/>
      <c r="Y1464" s="110"/>
      <c r="Z1464" s="110"/>
      <c r="AA1464" s="110"/>
      <c r="AB1464" s="110"/>
      <c r="AC1464" s="110"/>
      <c r="AD1464" s="110"/>
      <c r="AE1464" s="110"/>
      <c r="AF1464" s="110"/>
      <c r="AG1464" s="110"/>
      <c r="AH1464" s="110"/>
      <c r="AI1464" s="110"/>
      <c r="AJ1464" s="110"/>
      <c r="AK1464" s="110"/>
      <c r="AL1464" s="110"/>
      <c r="AM1464" s="110"/>
      <c r="AN1464" s="110"/>
      <c r="AO1464" s="110"/>
      <c r="AP1464" s="110"/>
      <c r="AQ1464" s="110"/>
      <c r="AR1464" s="110"/>
      <c r="AS1464" s="110"/>
      <c r="AT1464" s="110"/>
      <c r="AU1464" s="110"/>
      <c r="AV1464" s="110"/>
      <c r="AW1464" s="110"/>
      <c r="AX1464" s="110"/>
      <c r="AY1464" s="110"/>
      <c r="AZ1464" s="110"/>
    </row>
    <row r="1465" spans="2:52" s="16" customFormat="1" x14ac:dyDescent="0.25">
      <c r="B1465" s="53"/>
      <c r="C1465" s="15"/>
      <c r="I1465" s="15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  <c r="Z1465" s="110"/>
      <c r="AA1465" s="110"/>
      <c r="AB1465" s="110"/>
      <c r="AC1465" s="110"/>
      <c r="AD1465" s="110"/>
      <c r="AE1465" s="110"/>
      <c r="AF1465" s="110"/>
      <c r="AG1465" s="110"/>
      <c r="AH1465" s="110"/>
      <c r="AI1465" s="110"/>
      <c r="AJ1465" s="110"/>
      <c r="AK1465" s="110"/>
      <c r="AL1465" s="110"/>
      <c r="AM1465" s="110"/>
      <c r="AN1465" s="110"/>
      <c r="AO1465" s="110"/>
      <c r="AP1465" s="110"/>
      <c r="AQ1465" s="110"/>
      <c r="AR1465" s="110"/>
      <c r="AS1465" s="110"/>
      <c r="AT1465" s="110"/>
      <c r="AU1465" s="110"/>
      <c r="AV1465" s="110"/>
      <c r="AW1465" s="110"/>
      <c r="AX1465" s="110"/>
      <c r="AY1465" s="110"/>
      <c r="AZ1465" s="110"/>
    </row>
    <row r="1466" spans="2:52" s="16" customFormat="1" x14ac:dyDescent="0.25">
      <c r="B1466" s="53"/>
      <c r="C1466" s="15"/>
      <c r="I1466" s="15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0"/>
      <c r="Y1466" s="110"/>
      <c r="Z1466" s="110"/>
      <c r="AA1466" s="110"/>
      <c r="AB1466" s="110"/>
      <c r="AC1466" s="110"/>
      <c r="AD1466" s="110"/>
      <c r="AE1466" s="110"/>
      <c r="AF1466" s="110"/>
      <c r="AG1466" s="110"/>
      <c r="AH1466" s="110"/>
      <c r="AI1466" s="110"/>
      <c r="AJ1466" s="110"/>
      <c r="AK1466" s="110"/>
      <c r="AL1466" s="110"/>
      <c r="AM1466" s="110"/>
      <c r="AN1466" s="110"/>
      <c r="AO1466" s="110"/>
      <c r="AP1466" s="110"/>
      <c r="AQ1466" s="110"/>
      <c r="AR1466" s="110"/>
      <c r="AS1466" s="110"/>
      <c r="AT1466" s="110"/>
      <c r="AU1466" s="110"/>
      <c r="AV1466" s="110"/>
      <c r="AW1466" s="110"/>
      <c r="AX1466" s="110"/>
      <c r="AY1466" s="110"/>
      <c r="AZ1466" s="110"/>
    </row>
    <row r="1467" spans="2:52" s="16" customFormat="1" x14ac:dyDescent="0.25">
      <c r="B1467" s="53"/>
      <c r="C1467" s="15"/>
      <c r="I1467" s="15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0"/>
      <c r="Y1467" s="110"/>
      <c r="Z1467" s="110"/>
      <c r="AA1467" s="110"/>
      <c r="AB1467" s="110"/>
      <c r="AC1467" s="110"/>
      <c r="AD1467" s="110"/>
      <c r="AE1467" s="110"/>
      <c r="AF1467" s="110"/>
      <c r="AG1467" s="110"/>
      <c r="AH1467" s="110"/>
      <c r="AI1467" s="110"/>
      <c r="AJ1467" s="110"/>
      <c r="AK1467" s="110"/>
      <c r="AL1467" s="110"/>
      <c r="AM1467" s="110"/>
      <c r="AN1467" s="110"/>
      <c r="AO1467" s="110"/>
      <c r="AP1467" s="110"/>
      <c r="AQ1467" s="110"/>
      <c r="AR1467" s="110"/>
      <c r="AS1467" s="110"/>
      <c r="AT1467" s="110"/>
      <c r="AU1467" s="110"/>
      <c r="AV1467" s="110"/>
      <c r="AW1467" s="110"/>
      <c r="AX1467" s="110"/>
      <c r="AY1467" s="110"/>
      <c r="AZ1467" s="110"/>
    </row>
    <row r="1468" spans="2:52" s="16" customFormat="1" x14ac:dyDescent="0.25">
      <c r="B1468" s="53"/>
      <c r="C1468" s="15"/>
      <c r="I1468" s="15"/>
      <c r="O1468" s="110"/>
      <c r="P1468" s="110"/>
      <c r="Q1468" s="110"/>
      <c r="R1468" s="110"/>
      <c r="S1468" s="110"/>
      <c r="T1468" s="110"/>
      <c r="U1468" s="110"/>
      <c r="V1468" s="110"/>
      <c r="W1468" s="110"/>
      <c r="X1468" s="110"/>
      <c r="Y1468" s="110"/>
      <c r="Z1468" s="110"/>
      <c r="AA1468" s="110"/>
      <c r="AB1468" s="110"/>
      <c r="AC1468" s="110"/>
      <c r="AD1468" s="110"/>
      <c r="AE1468" s="110"/>
      <c r="AF1468" s="110"/>
      <c r="AG1468" s="110"/>
      <c r="AH1468" s="110"/>
      <c r="AI1468" s="110"/>
      <c r="AJ1468" s="110"/>
      <c r="AK1468" s="110"/>
      <c r="AL1468" s="110"/>
      <c r="AM1468" s="110"/>
      <c r="AN1468" s="110"/>
      <c r="AO1468" s="110"/>
      <c r="AP1468" s="110"/>
      <c r="AQ1468" s="110"/>
      <c r="AR1468" s="110"/>
      <c r="AS1468" s="110"/>
      <c r="AT1468" s="110"/>
      <c r="AU1468" s="110"/>
      <c r="AV1468" s="110"/>
      <c r="AW1468" s="110"/>
      <c r="AX1468" s="110"/>
      <c r="AY1468" s="110"/>
      <c r="AZ1468" s="110"/>
    </row>
    <row r="1469" spans="2:52" s="16" customFormat="1" x14ac:dyDescent="0.25">
      <c r="B1469" s="53"/>
      <c r="C1469" s="15"/>
      <c r="I1469" s="15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0"/>
      <c r="Y1469" s="110"/>
      <c r="Z1469" s="110"/>
      <c r="AA1469" s="110"/>
      <c r="AB1469" s="110"/>
      <c r="AC1469" s="110"/>
      <c r="AD1469" s="110"/>
      <c r="AE1469" s="110"/>
      <c r="AF1469" s="110"/>
      <c r="AG1469" s="110"/>
      <c r="AH1469" s="110"/>
      <c r="AI1469" s="110"/>
      <c r="AJ1469" s="110"/>
      <c r="AK1469" s="110"/>
      <c r="AL1469" s="110"/>
      <c r="AM1469" s="110"/>
      <c r="AN1469" s="110"/>
      <c r="AO1469" s="110"/>
      <c r="AP1469" s="110"/>
      <c r="AQ1469" s="110"/>
      <c r="AR1469" s="110"/>
      <c r="AS1469" s="110"/>
      <c r="AT1469" s="110"/>
      <c r="AU1469" s="110"/>
      <c r="AV1469" s="110"/>
      <c r="AW1469" s="110"/>
      <c r="AX1469" s="110"/>
      <c r="AY1469" s="110"/>
      <c r="AZ1469" s="110"/>
    </row>
    <row r="1470" spans="2:52" s="16" customFormat="1" x14ac:dyDescent="0.25">
      <c r="B1470" s="53"/>
      <c r="C1470" s="15"/>
      <c r="I1470" s="15"/>
      <c r="O1470" s="110"/>
      <c r="P1470" s="110"/>
      <c r="Q1470" s="110"/>
      <c r="R1470" s="110"/>
      <c r="S1470" s="110"/>
      <c r="T1470" s="110"/>
      <c r="U1470" s="110"/>
      <c r="V1470" s="110"/>
      <c r="W1470" s="110"/>
      <c r="X1470" s="110"/>
      <c r="Y1470" s="110"/>
      <c r="Z1470" s="110"/>
      <c r="AA1470" s="110"/>
      <c r="AB1470" s="110"/>
      <c r="AC1470" s="110"/>
      <c r="AD1470" s="110"/>
      <c r="AE1470" s="110"/>
      <c r="AF1470" s="110"/>
      <c r="AG1470" s="110"/>
      <c r="AH1470" s="110"/>
      <c r="AI1470" s="110"/>
      <c r="AJ1470" s="110"/>
      <c r="AK1470" s="110"/>
      <c r="AL1470" s="110"/>
      <c r="AM1470" s="110"/>
      <c r="AN1470" s="110"/>
      <c r="AO1470" s="110"/>
      <c r="AP1470" s="110"/>
      <c r="AQ1470" s="110"/>
      <c r="AR1470" s="110"/>
      <c r="AS1470" s="110"/>
      <c r="AT1470" s="110"/>
      <c r="AU1470" s="110"/>
      <c r="AV1470" s="110"/>
      <c r="AW1470" s="110"/>
      <c r="AX1470" s="110"/>
      <c r="AY1470" s="110"/>
      <c r="AZ1470" s="110"/>
    </row>
    <row r="1471" spans="2:52" s="16" customFormat="1" x14ac:dyDescent="0.25">
      <c r="B1471" s="53"/>
      <c r="C1471" s="15"/>
      <c r="I1471" s="15"/>
      <c r="O1471" s="110"/>
      <c r="P1471" s="110"/>
      <c r="Q1471" s="110"/>
      <c r="R1471" s="110"/>
      <c r="S1471" s="110"/>
      <c r="T1471" s="110"/>
      <c r="U1471" s="110"/>
      <c r="V1471" s="110"/>
      <c r="W1471" s="110"/>
      <c r="X1471" s="110"/>
      <c r="Y1471" s="110"/>
      <c r="Z1471" s="110"/>
      <c r="AA1471" s="110"/>
      <c r="AB1471" s="110"/>
      <c r="AC1471" s="110"/>
      <c r="AD1471" s="110"/>
      <c r="AE1471" s="110"/>
      <c r="AF1471" s="110"/>
      <c r="AG1471" s="110"/>
      <c r="AH1471" s="110"/>
      <c r="AI1471" s="110"/>
      <c r="AJ1471" s="110"/>
      <c r="AK1471" s="110"/>
      <c r="AL1471" s="110"/>
      <c r="AM1471" s="110"/>
      <c r="AN1471" s="110"/>
      <c r="AO1471" s="110"/>
      <c r="AP1471" s="110"/>
      <c r="AQ1471" s="110"/>
      <c r="AR1471" s="110"/>
      <c r="AS1471" s="110"/>
      <c r="AT1471" s="110"/>
      <c r="AU1471" s="110"/>
      <c r="AV1471" s="110"/>
      <c r="AW1471" s="110"/>
      <c r="AX1471" s="110"/>
      <c r="AY1471" s="110"/>
      <c r="AZ1471" s="110"/>
    </row>
    <row r="1472" spans="2:52" s="16" customFormat="1" x14ac:dyDescent="0.25">
      <c r="B1472" s="53"/>
      <c r="C1472" s="15"/>
      <c r="I1472" s="15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0"/>
      <c r="Y1472" s="110"/>
      <c r="Z1472" s="110"/>
      <c r="AA1472" s="110"/>
      <c r="AB1472" s="110"/>
      <c r="AC1472" s="110"/>
      <c r="AD1472" s="110"/>
      <c r="AE1472" s="110"/>
      <c r="AF1472" s="110"/>
      <c r="AG1472" s="110"/>
      <c r="AH1472" s="110"/>
      <c r="AI1472" s="110"/>
      <c r="AJ1472" s="110"/>
      <c r="AK1472" s="110"/>
      <c r="AL1472" s="110"/>
      <c r="AM1472" s="110"/>
      <c r="AN1472" s="110"/>
      <c r="AO1472" s="110"/>
      <c r="AP1472" s="110"/>
      <c r="AQ1472" s="110"/>
      <c r="AR1472" s="110"/>
      <c r="AS1472" s="110"/>
      <c r="AT1472" s="110"/>
      <c r="AU1472" s="110"/>
      <c r="AV1472" s="110"/>
      <c r="AW1472" s="110"/>
      <c r="AX1472" s="110"/>
      <c r="AY1472" s="110"/>
      <c r="AZ1472" s="110"/>
    </row>
    <row r="1473" spans="2:52" s="16" customFormat="1" x14ac:dyDescent="0.25">
      <c r="B1473" s="53"/>
      <c r="C1473" s="15"/>
      <c r="I1473" s="15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0"/>
      <c r="Y1473" s="110"/>
      <c r="Z1473" s="110"/>
      <c r="AA1473" s="110"/>
      <c r="AB1473" s="110"/>
      <c r="AC1473" s="110"/>
      <c r="AD1473" s="110"/>
      <c r="AE1473" s="110"/>
      <c r="AF1473" s="110"/>
      <c r="AG1473" s="110"/>
      <c r="AH1473" s="110"/>
      <c r="AI1473" s="110"/>
      <c r="AJ1473" s="110"/>
      <c r="AK1473" s="110"/>
      <c r="AL1473" s="110"/>
      <c r="AM1473" s="110"/>
      <c r="AN1473" s="110"/>
      <c r="AO1473" s="110"/>
      <c r="AP1473" s="110"/>
      <c r="AQ1473" s="110"/>
      <c r="AR1473" s="110"/>
      <c r="AS1473" s="110"/>
      <c r="AT1473" s="110"/>
      <c r="AU1473" s="110"/>
      <c r="AV1473" s="110"/>
      <c r="AW1473" s="110"/>
      <c r="AX1473" s="110"/>
      <c r="AY1473" s="110"/>
      <c r="AZ1473" s="110"/>
    </row>
    <row r="1474" spans="2:52" s="16" customFormat="1" x14ac:dyDescent="0.25">
      <c r="B1474" s="53"/>
      <c r="C1474" s="15"/>
      <c r="I1474" s="15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0"/>
      <c r="Y1474" s="110"/>
      <c r="Z1474" s="110"/>
      <c r="AA1474" s="110"/>
      <c r="AB1474" s="110"/>
      <c r="AC1474" s="110"/>
      <c r="AD1474" s="110"/>
      <c r="AE1474" s="110"/>
      <c r="AF1474" s="110"/>
      <c r="AG1474" s="110"/>
      <c r="AH1474" s="110"/>
      <c r="AI1474" s="110"/>
      <c r="AJ1474" s="110"/>
      <c r="AK1474" s="110"/>
      <c r="AL1474" s="110"/>
      <c r="AM1474" s="110"/>
      <c r="AN1474" s="110"/>
      <c r="AO1474" s="110"/>
      <c r="AP1474" s="110"/>
      <c r="AQ1474" s="110"/>
      <c r="AR1474" s="110"/>
      <c r="AS1474" s="110"/>
      <c r="AT1474" s="110"/>
      <c r="AU1474" s="110"/>
      <c r="AV1474" s="110"/>
      <c r="AW1474" s="110"/>
      <c r="AX1474" s="110"/>
      <c r="AY1474" s="110"/>
      <c r="AZ1474" s="110"/>
    </row>
    <row r="1475" spans="2:52" s="16" customFormat="1" x14ac:dyDescent="0.25">
      <c r="B1475" s="53"/>
      <c r="C1475" s="15"/>
      <c r="I1475" s="15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  <c r="Z1475" s="110"/>
      <c r="AA1475" s="110"/>
      <c r="AB1475" s="110"/>
      <c r="AC1475" s="110"/>
      <c r="AD1475" s="110"/>
      <c r="AE1475" s="110"/>
      <c r="AF1475" s="110"/>
      <c r="AG1475" s="110"/>
      <c r="AH1475" s="110"/>
      <c r="AI1475" s="110"/>
      <c r="AJ1475" s="110"/>
      <c r="AK1475" s="110"/>
      <c r="AL1475" s="110"/>
      <c r="AM1475" s="110"/>
      <c r="AN1475" s="110"/>
      <c r="AO1475" s="110"/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</row>
    <row r="1476" spans="2:52" s="16" customFormat="1" x14ac:dyDescent="0.25">
      <c r="B1476" s="53"/>
      <c r="C1476" s="15"/>
      <c r="I1476" s="15"/>
      <c r="O1476" s="110"/>
      <c r="P1476" s="110"/>
      <c r="Q1476" s="110"/>
      <c r="R1476" s="110"/>
      <c r="S1476" s="110"/>
      <c r="T1476" s="110"/>
      <c r="U1476" s="110"/>
      <c r="V1476" s="110"/>
      <c r="W1476" s="110"/>
      <c r="X1476" s="110"/>
      <c r="Y1476" s="110"/>
      <c r="Z1476" s="110"/>
      <c r="AA1476" s="110"/>
      <c r="AB1476" s="110"/>
      <c r="AC1476" s="110"/>
      <c r="AD1476" s="110"/>
      <c r="AE1476" s="110"/>
      <c r="AF1476" s="110"/>
      <c r="AG1476" s="110"/>
      <c r="AH1476" s="110"/>
      <c r="AI1476" s="110"/>
      <c r="AJ1476" s="110"/>
      <c r="AK1476" s="110"/>
      <c r="AL1476" s="110"/>
      <c r="AM1476" s="110"/>
      <c r="AN1476" s="110"/>
      <c r="AO1476" s="110"/>
      <c r="AP1476" s="110"/>
      <c r="AQ1476" s="110"/>
      <c r="AR1476" s="110"/>
      <c r="AS1476" s="110"/>
      <c r="AT1476" s="110"/>
      <c r="AU1476" s="110"/>
      <c r="AV1476" s="110"/>
      <c r="AW1476" s="110"/>
      <c r="AX1476" s="110"/>
      <c r="AY1476" s="110"/>
      <c r="AZ1476" s="110"/>
    </row>
    <row r="1477" spans="2:52" s="16" customFormat="1" x14ac:dyDescent="0.25">
      <c r="B1477" s="53"/>
      <c r="C1477" s="15"/>
      <c r="I1477" s="15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0"/>
      <c r="Y1477" s="110"/>
      <c r="Z1477" s="110"/>
      <c r="AA1477" s="110"/>
      <c r="AB1477" s="110"/>
      <c r="AC1477" s="110"/>
      <c r="AD1477" s="110"/>
      <c r="AE1477" s="110"/>
      <c r="AF1477" s="110"/>
      <c r="AG1477" s="110"/>
      <c r="AH1477" s="110"/>
      <c r="AI1477" s="110"/>
      <c r="AJ1477" s="110"/>
      <c r="AK1477" s="110"/>
      <c r="AL1477" s="110"/>
      <c r="AM1477" s="110"/>
      <c r="AN1477" s="110"/>
      <c r="AO1477" s="110"/>
      <c r="AP1477" s="110"/>
      <c r="AQ1477" s="110"/>
      <c r="AR1477" s="110"/>
      <c r="AS1477" s="110"/>
      <c r="AT1477" s="110"/>
      <c r="AU1477" s="110"/>
      <c r="AV1477" s="110"/>
      <c r="AW1477" s="110"/>
      <c r="AX1477" s="110"/>
      <c r="AY1477" s="110"/>
      <c r="AZ1477" s="110"/>
    </row>
    <row r="1478" spans="2:52" s="16" customFormat="1" x14ac:dyDescent="0.25">
      <c r="B1478" s="53"/>
      <c r="C1478" s="15"/>
      <c r="I1478" s="15"/>
      <c r="O1478" s="110"/>
      <c r="P1478" s="110"/>
      <c r="Q1478" s="110"/>
      <c r="R1478" s="110"/>
      <c r="S1478" s="110"/>
      <c r="T1478" s="110"/>
      <c r="U1478" s="110"/>
      <c r="V1478" s="110"/>
      <c r="W1478" s="110"/>
      <c r="X1478" s="110"/>
      <c r="Y1478" s="110"/>
      <c r="Z1478" s="110"/>
      <c r="AA1478" s="110"/>
      <c r="AB1478" s="110"/>
      <c r="AC1478" s="110"/>
      <c r="AD1478" s="110"/>
      <c r="AE1478" s="110"/>
      <c r="AF1478" s="110"/>
      <c r="AG1478" s="110"/>
      <c r="AH1478" s="110"/>
      <c r="AI1478" s="110"/>
      <c r="AJ1478" s="110"/>
      <c r="AK1478" s="110"/>
      <c r="AL1478" s="110"/>
      <c r="AM1478" s="110"/>
      <c r="AN1478" s="110"/>
      <c r="AO1478" s="110"/>
      <c r="AP1478" s="110"/>
      <c r="AQ1478" s="110"/>
      <c r="AR1478" s="110"/>
      <c r="AS1478" s="110"/>
      <c r="AT1478" s="110"/>
      <c r="AU1478" s="110"/>
      <c r="AV1478" s="110"/>
      <c r="AW1478" s="110"/>
      <c r="AX1478" s="110"/>
      <c r="AY1478" s="110"/>
      <c r="AZ1478" s="110"/>
    </row>
    <row r="1479" spans="2:52" s="16" customFormat="1" x14ac:dyDescent="0.25">
      <c r="B1479" s="53"/>
      <c r="C1479" s="15"/>
      <c r="I1479" s="15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0"/>
      <c r="Y1479" s="110"/>
      <c r="Z1479" s="110"/>
      <c r="AA1479" s="110"/>
      <c r="AB1479" s="110"/>
      <c r="AC1479" s="110"/>
      <c r="AD1479" s="110"/>
      <c r="AE1479" s="110"/>
      <c r="AF1479" s="110"/>
      <c r="AG1479" s="110"/>
      <c r="AH1479" s="110"/>
      <c r="AI1479" s="110"/>
      <c r="AJ1479" s="110"/>
      <c r="AK1479" s="110"/>
      <c r="AL1479" s="110"/>
      <c r="AM1479" s="110"/>
      <c r="AN1479" s="110"/>
      <c r="AO1479" s="110"/>
      <c r="AP1479" s="110"/>
      <c r="AQ1479" s="110"/>
      <c r="AR1479" s="110"/>
      <c r="AS1479" s="110"/>
      <c r="AT1479" s="110"/>
      <c r="AU1479" s="110"/>
      <c r="AV1479" s="110"/>
      <c r="AW1479" s="110"/>
      <c r="AX1479" s="110"/>
      <c r="AY1479" s="110"/>
      <c r="AZ1479" s="110"/>
    </row>
    <row r="1480" spans="2:52" s="16" customFormat="1" x14ac:dyDescent="0.25">
      <c r="B1480" s="53"/>
      <c r="C1480" s="15"/>
      <c r="I1480" s="15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  <c r="AI1480" s="110"/>
      <c r="AJ1480" s="110"/>
      <c r="AK1480" s="110"/>
      <c r="AL1480" s="110"/>
      <c r="AM1480" s="110"/>
      <c r="AN1480" s="110"/>
      <c r="AO1480" s="110"/>
      <c r="AP1480" s="110"/>
      <c r="AQ1480" s="110"/>
      <c r="AR1480" s="110"/>
      <c r="AS1480" s="110"/>
      <c r="AT1480" s="110"/>
      <c r="AU1480" s="110"/>
      <c r="AV1480" s="110"/>
      <c r="AW1480" s="110"/>
      <c r="AX1480" s="110"/>
      <c r="AY1480" s="110"/>
      <c r="AZ1480" s="110"/>
    </row>
    <row r="1481" spans="2:52" s="16" customFormat="1" x14ac:dyDescent="0.25">
      <c r="B1481" s="53"/>
      <c r="C1481" s="15"/>
      <c r="I1481" s="15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0"/>
      <c r="Y1481" s="110"/>
      <c r="Z1481" s="110"/>
      <c r="AA1481" s="110"/>
      <c r="AB1481" s="110"/>
      <c r="AC1481" s="110"/>
      <c r="AD1481" s="110"/>
      <c r="AE1481" s="110"/>
      <c r="AF1481" s="110"/>
      <c r="AG1481" s="110"/>
      <c r="AH1481" s="110"/>
      <c r="AI1481" s="110"/>
      <c r="AJ1481" s="110"/>
      <c r="AK1481" s="110"/>
      <c r="AL1481" s="110"/>
      <c r="AM1481" s="110"/>
      <c r="AN1481" s="110"/>
      <c r="AO1481" s="110"/>
      <c r="AP1481" s="110"/>
      <c r="AQ1481" s="110"/>
      <c r="AR1481" s="110"/>
      <c r="AS1481" s="110"/>
      <c r="AT1481" s="110"/>
      <c r="AU1481" s="110"/>
      <c r="AV1481" s="110"/>
      <c r="AW1481" s="110"/>
      <c r="AX1481" s="110"/>
      <c r="AY1481" s="110"/>
      <c r="AZ1481" s="110"/>
    </row>
    <row r="1482" spans="2:52" s="16" customFormat="1" x14ac:dyDescent="0.25">
      <c r="B1482" s="53"/>
      <c r="C1482" s="15"/>
      <c r="I1482" s="15"/>
      <c r="O1482" s="110"/>
      <c r="P1482" s="110"/>
      <c r="Q1482" s="110"/>
      <c r="R1482" s="110"/>
      <c r="S1482" s="110"/>
      <c r="T1482" s="110"/>
      <c r="U1482" s="110"/>
      <c r="V1482" s="110"/>
      <c r="W1482" s="110"/>
      <c r="X1482" s="110"/>
      <c r="Y1482" s="110"/>
      <c r="Z1482" s="110"/>
      <c r="AA1482" s="110"/>
      <c r="AB1482" s="110"/>
      <c r="AC1482" s="110"/>
      <c r="AD1482" s="110"/>
      <c r="AE1482" s="110"/>
      <c r="AF1482" s="110"/>
      <c r="AG1482" s="110"/>
      <c r="AH1482" s="110"/>
      <c r="AI1482" s="110"/>
      <c r="AJ1482" s="110"/>
      <c r="AK1482" s="110"/>
      <c r="AL1482" s="110"/>
      <c r="AM1482" s="110"/>
      <c r="AN1482" s="110"/>
      <c r="AO1482" s="110"/>
      <c r="AP1482" s="110"/>
      <c r="AQ1482" s="110"/>
      <c r="AR1482" s="110"/>
      <c r="AS1482" s="110"/>
      <c r="AT1482" s="110"/>
      <c r="AU1482" s="110"/>
      <c r="AV1482" s="110"/>
      <c r="AW1482" s="110"/>
      <c r="AX1482" s="110"/>
      <c r="AY1482" s="110"/>
      <c r="AZ1482" s="110"/>
    </row>
    <row r="1483" spans="2:52" s="16" customFormat="1" x14ac:dyDescent="0.25">
      <c r="B1483" s="53"/>
      <c r="C1483" s="15"/>
      <c r="I1483" s="15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0"/>
      <c r="Y1483" s="110"/>
      <c r="Z1483" s="110"/>
      <c r="AA1483" s="110"/>
      <c r="AB1483" s="110"/>
      <c r="AC1483" s="110"/>
      <c r="AD1483" s="110"/>
      <c r="AE1483" s="110"/>
      <c r="AF1483" s="110"/>
      <c r="AG1483" s="110"/>
      <c r="AH1483" s="110"/>
      <c r="AI1483" s="110"/>
      <c r="AJ1483" s="110"/>
      <c r="AK1483" s="110"/>
      <c r="AL1483" s="110"/>
      <c r="AM1483" s="110"/>
      <c r="AN1483" s="110"/>
      <c r="AO1483" s="110"/>
      <c r="AP1483" s="110"/>
      <c r="AQ1483" s="110"/>
      <c r="AR1483" s="110"/>
      <c r="AS1483" s="110"/>
      <c r="AT1483" s="110"/>
      <c r="AU1483" s="110"/>
      <c r="AV1483" s="110"/>
      <c r="AW1483" s="110"/>
      <c r="AX1483" s="110"/>
      <c r="AY1483" s="110"/>
      <c r="AZ1483" s="110"/>
    </row>
    <row r="1484" spans="2:52" s="16" customFormat="1" x14ac:dyDescent="0.25">
      <c r="B1484" s="53"/>
      <c r="C1484" s="15"/>
      <c r="I1484" s="15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0"/>
      <c r="Y1484" s="110"/>
      <c r="Z1484" s="110"/>
      <c r="AA1484" s="110"/>
      <c r="AB1484" s="110"/>
      <c r="AC1484" s="110"/>
      <c r="AD1484" s="110"/>
      <c r="AE1484" s="110"/>
      <c r="AF1484" s="110"/>
      <c r="AG1484" s="110"/>
      <c r="AH1484" s="110"/>
      <c r="AI1484" s="110"/>
      <c r="AJ1484" s="110"/>
      <c r="AK1484" s="110"/>
      <c r="AL1484" s="110"/>
      <c r="AM1484" s="110"/>
      <c r="AN1484" s="110"/>
      <c r="AO1484" s="110"/>
      <c r="AP1484" s="110"/>
      <c r="AQ1484" s="110"/>
      <c r="AR1484" s="110"/>
      <c r="AS1484" s="110"/>
      <c r="AT1484" s="110"/>
      <c r="AU1484" s="110"/>
      <c r="AV1484" s="110"/>
      <c r="AW1484" s="110"/>
      <c r="AX1484" s="110"/>
      <c r="AY1484" s="110"/>
      <c r="AZ1484" s="110"/>
    </row>
    <row r="1485" spans="2:52" s="16" customFormat="1" x14ac:dyDescent="0.25">
      <c r="B1485" s="53"/>
      <c r="C1485" s="15"/>
      <c r="I1485" s="15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0"/>
      <c r="Y1485" s="110"/>
      <c r="Z1485" s="110"/>
      <c r="AA1485" s="110"/>
      <c r="AB1485" s="110"/>
      <c r="AC1485" s="110"/>
      <c r="AD1485" s="110"/>
      <c r="AE1485" s="110"/>
      <c r="AF1485" s="110"/>
      <c r="AG1485" s="110"/>
      <c r="AH1485" s="110"/>
      <c r="AI1485" s="110"/>
      <c r="AJ1485" s="110"/>
      <c r="AK1485" s="110"/>
      <c r="AL1485" s="110"/>
      <c r="AM1485" s="110"/>
      <c r="AN1485" s="110"/>
      <c r="AO1485" s="110"/>
      <c r="AP1485" s="110"/>
      <c r="AQ1485" s="110"/>
      <c r="AR1485" s="110"/>
      <c r="AS1485" s="110"/>
      <c r="AT1485" s="110"/>
      <c r="AU1485" s="110"/>
      <c r="AV1485" s="110"/>
      <c r="AW1485" s="110"/>
      <c r="AX1485" s="110"/>
      <c r="AY1485" s="110"/>
      <c r="AZ1485" s="110"/>
    </row>
    <row r="1486" spans="2:52" s="16" customFormat="1" x14ac:dyDescent="0.25">
      <c r="B1486" s="53"/>
      <c r="C1486" s="15"/>
      <c r="I1486" s="15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0"/>
      <c r="Y1486" s="110"/>
      <c r="Z1486" s="110"/>
      <c r="AA1486" s="110"/>
      <c r="AB1486" s="110"/>
      <c r="AC1486" s="110"/>
      <c r="AD1486" s="110"/>
      <c r="AE1486" s="110"/>
      <c r="AF1486" s="110"/>
      <c r="AG1486" s="110"/>
      <c r="AH1486" s="110"/>
      <c r="AI1486" s="110"/>
      <c r="AJ1486" s="110"/>
      <c r="AK1486" s="110"/>
      <c r="AL1486" s="110"/>
      <c r="AM1486" s="110"/>
      <c r="AN1486" s="110"/>
      <c r="AO1486" s="110"/>
      <c r="AP1486" s="110"/>
      <c r="AQ1486" s="110"/>
      <c r="AR1486" s="110"/>
      <c r="AS1486" s="110"/>
      <c r="AT1486" s="110"/>
      <c r="AU1486" s="110"/>
      <c r="AV1486" s="110"/>
      <c r="AW1486" s="110"/>
      <c r="AX1486" s="110"/>
      <c r="AY1486" s="110"/>
      <c r="AZ1486" s="110"/>
    </row>
    <row r="1487" spans="2:52" s="16" customFormat="1" x14ac:dyDescent="0.25">
      <c r="B1487" s="53"/>
      <c r="C1487" s="15"/>
      <c r="I1487" s="15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0"/>
      <c r="Y1487" s="110"/>
      <c r="Z1487" s="110"/>
      <c r="AA1487" s="110"/>
      <c r="AB1487" s="110"/>
      <c r="AC1487" s="110"/>
      <c r="AD1487" s="110"/>
      <c r="AE1487" s="110"/>
      <c r="AF1487" s="110"/>
      <c r="AG1487" s="110"/>
      <c r="AH1487" s="110"/>
      <c r="AI1487" s="110"/>
      <c r="AJ1487" s="110"/>
      <c r="AK1487" s="110"/>
      <c r="AL1487" s="110"/>
      <c r="AM1487" s="110"/>
      <c r="AN1487" s="110"/>
      <c r="AO1487" s="110"/>
      <c r="AP1487" s="110"/>
      <c r="AQ1487" s="110"/>
      <c r="AR1487" s="110"/>
      <c r="AS1487" s="110"/>
      <c r="AT1487" s="110"/>
      <c r="AU1487" s="110"/>
      <c r="AV1487" s="110"/>
      <c r="AW1487" s="110"/>
      <c r="AX1487" s="110"/>
      <c r="AY1487" s="110"/>
      <c r="AZ1487" s="110"/>
    </row>
    <row r="1488" spans="2:52" s="16" customFormat="1" x14ac:dyDescent="0.25">
      <c r="B1488" s="53"/>
      <c r="C1488" s="15"/>
      <c r="I1488" s="15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0"/>
      <c r="Y1488" s="110"/>
      <c r="Z1488" s="110"/>
      <c r="AA1488" s="110"/>
      <c r="AB1488" s="110"/>
      <c r="AC1488" s="110"/>
      <c r="AD1488" s="110"/>
      <c r="AE1488" s="110"/>
      <c r="AF1488" s="110"/>
      <c r="AG1488" s="110"/>
      <c r="AH1488" s="110"/>
      <c r="AI1488" s="110"/>
      <c r="AJ1488" s="110"/>
      <c r="AK1488" s="110"/>
      <c r="AL1488" s="110"/>
      <c r="AM1488" s="110"/>
      <c r="AN1488" s="110"/>
      <c r="AO1488" s="110"/>
      <c r="AP1488" s="110"/>
      <c r="AQ1488" s="110"/>
      <c r="AR1488" s="110"/>
      <c r="AS1488" s="110"/>
      <c r="AT1488" s="110"/>
      <c r="AU1488" s="110"/>
      <c r="AV1488" s="110"/>
      <c r="AW1488" s="110"/>
      <c r="AX1488" s="110"/>
      <c r="AY1488" s="110"/>
      <c r="AZ1488" s="110"/>
    </row>
    <row r="1489" spans="2:52" s="16" customFormat="1" x14ac:dyDescent="0.25">
      <c r="B1489" s="53"/>
      <c r="C1489" s="15"/>
      <c r="I1489" s="15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  <c r="Z1489" s="110"/>
      <c r="AA1489" s="110"/>
      <c r="AB1489" s="110"/>
      <c r="AC1489" s="110"/>
      <c r="AD1489" s="110"/>
      <c r="AE1489" s="110"/>
      <c r="AF1489" s="110"/>
      <c r="AG1489" s="110"/>
      <c r="AH1489" s="110"/>
      <c r="AI1489" s="110"/>
      <c r="AJ1489" s="110"/>
      <c r="AK1489" s="110"/>
      <c r="AL1489" s="110"/>
      <c r="AM1489" s="110"/>
      <c r="AN1489" s="110"/>
      <c r="AO1489" s="110"/>
      <c r="AP1489" s="110"/>
      <c r="AQ1489" s="110"/>
      <c r="AR1489" s="110"/>
      <c r="AS1489" s="110"/>
      <c r="AT1489" s="110"/>
      <c r="AU1489" s="110"/>
      <c r="AV1489" s="110"/>
      <c r="AW1489" s="110"/>
      <c r="AX1489" s="110"/>
      <c r="AY1489" s="110"/>
      <c r="AZ1489" s="110"/>
    </row>
    <row r="1490" spans="2:52" s="16" customFormat="1" x14ac:dyDescent="0.25">
      <c r="B1490" s="53"/>
      <c r="C1490" s="15"/>
      <c r="I1490" s="15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0"/>
      <c r="Y1490" s="110"/>
      <c r="Z1490" s="110"/>
      <c r="AA1490" s="110"/>
      <c r="AB1490" s="110"/>
      <c r="AC1490" s="110"/>
      <c r="AD1490" s="110"/>
      <c r="AE1490" s="110"/>
      <c r="AF1490" s="110"/>
      <c r="AG1490" s="110"/>
      <c r="AH1490" s="110"/>
      <c r="AI1490" s="110"/>
      <c r="AJ1490" s="110"/>
      <c r="AK1490" s="110"/>
      <c r="AL1490" s="110"/>
      <c r="AM1490" s="110"/>
      <c r="AN1490" s="110"/>
      <c r="AO1490" s="110"/>
      <c r="AP1490" s="110"/>
      <c r="AQ1490" s="110"/>
      <c r="AR1490" s="110"/>
      <c r="AS1490" s="110"/>
      <c r="AT1490" s="110"/>
      <c r="AU1490" s="110"/>
      <c r="AV1490" s="110"/>
      <c r="AW1490" s="110"/>
      <c r="AX1490" s="110"/>
      <c r="AY1490" s="110"/>
      <c r="AZ1490" s="110"/>
    </row>
    <row r="1491" spans="2:52" s="16" customFormat="1" x14ac:dyDescent="0.25">
      <c r="B1491" s="53"/>
      <c r="C1491" s="15"/>
      <c r="I1491" s="15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0"/>
      <c r="Y1491" s="110"/>
      <c r="Z1491" s="110"/>
      <c r="AA1491" s="110"/>
      <c r="AB1491" s="110"/>
      <c r="AC1491" s="110"/>
      <c r="AD1491" s="110"/>
      <c r="AE1491" s="110"/>
      <c r="AF1491" s="110"/>
      <c r="AG1491" s="110"/>
      <c r="AH1491" s="110"/>
      <c r="AI1491" s="110"/>
      <c r="AJ1491" s="110"/>
      <c r="AK1491" s="110"/>
      <c r="AL1491" s="110"/>
      <c r="AM1491" s="110"/>
      <c r="AN1491" s="110"/>
      <c r="AO1491" s="110"/>
      <c r="AP1491" s="110"/>
      <c r="AQ1491" s="110"/>
      <c r="AR1491" s="110"/>
      <c r="AS1491" s="110"/>
      <c r="AT1491" s="110"/>
      <c r="AU1491" s="110"/>
      <c r="AV1491" s="110"/>
      <c r="AW1491" s="110"/>
      <c r="AX1491" s="110"/>
      <c r="AY1491" s="110"/>
      <c r="AZ1491" s="110"/>
    </row>
    <row r="1492" spans="2:52" s="16" customFormat="1" x14ac:dyDescent="0.25">
      <c r="B1492" s="53"/>
      <c r="C1492" s="15"/>
      <c r="I1492" s="15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  <c r="Z1492" s="110"/>
      <c r="AA1492" s="110"/>
      <c r="AB1492" s="110"/>
      <c r="AC1492" s="110"/>
      <c r="AD1492" s="110"/>
      <c r="AE1492" s="110"/>
      <c r="AF1492" s="110"/>
      <c r="AG1492" s="110"/>
      <c r="AH1492" s="110"/>
      <c r="AI1492" s="110"/>
      <c r="AJ1492" s="110"/>
      <c r="AK1492" s="110"/>
      <c r="AL1492" s="110"/>
      <c r="AM1492" s="110"/>
      <c r="AN1492" s="110"/>
      <c r="AO1492" s="110"/>
      <c r="AP1492" s="110"/>
      <c r="AQ1492" s="110"/>
      <c r="AR1492" s="110"/>
      <c r="AS1492" s="110"/>
      <c r="AT1492" s="110"/>
      <c r="AU1492" s="110"/>
      <c r="AV1492" s="110"/>
      <c r="AW1492" s="110"/>
      <c r="AX1492" s="110"/>
      <c r="AY1492" s="110"/>
      <c r="AZ1492" s="110"/>
    </row>
    <row r="1493" spans="2:52" s="16" customFormat="1" x14ac:dyDescent="0.25">
      <c r="B1493" s="53"/>
      <c r="C1493" s="15"/>
      <c r="I1493" s="15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0"/>
      <c r="Y1493" s="110"/>
      <c r="Z1493" s="110"/>
      <c r="AA1493" s="110"/>
      <c r="AB1493" s="110"/>
      <c r="AC1493" s="110"/>
      <c r="AD1493" s="110"/>
      <c r="AE1493" s="110"/>
      <c r="AF1493" s="110"/>
      <c r="AG1493" s="110"/>
      <c r="AH1493" s="110"/>
      <c r="AI1493" s="110"/>
      <c r="AJ1493" s="110"/>
      <c r="AK1493" s="110"/>
      <c r="AL1493" s="110"/>
      <c r="AM1493" s="110"/>
      <c r="AN1493" s="110"/>
      <c r="AO1493" s="110"/>
      <c r="AP1493" s="110"/>
      <c r="AQ1493" s="110"/>
      <c r="AR1493" s="110"/>
      <c r="AS1493" s="110"/>
      <c r="AT1493" s="110"/>
      <c r="AU1493" s="110"/>
      <c r="AV1493" s="110"/>
      <c r="AW1493" s="110"/>
      <c r="AX1493" s="110"/>
      <c r="AY1493" s="110"/>
      <c r="AZ1493" s="110"/>
    </row>
    <row r="1494" spans="2:52" s="16" customFormat="1" x14ac:dyDescent="0.25">
      <c r="B1494" s="53"/>
      <c r="C1494" s="15"/>
      <c r="I1494" s="15"/>
      <c r="O1494" s="110"/>
      <c r="P1494" s="110"/>
      <c r="Q1494" s="110"/>
      <c r="R1494" s="110"/>
      <c r="S1494" s="110"/>
      <c r="T1494" s="110"/>
      <c r="U1494" s="110"/>
      <c r="V1494" s="110"/>
      <c r="W1494" s="110"/>
      <c r="X1494" s="110"/>
      <c r="Y1494" s="110"/>
      <c r="Z1494" s="110"/>
      <c r="AA1494" s="110"/>
      <c r="AB1494" s="110"/>
      <c r="AC1494" s="110"/>
      <c r="AD1494" s="110"/>
      <c r="AE1494" s="110"/>
      <c r="AF1494" s="110"/>
      <c r="AG1494" s="110"/>
      <c r="AH1494" s="110"/>
      <c r="AI1494" s="110"/>
      <c r="AJ1494" s="110"/>
      <c r="AK1494" s="110"/>
      <c r="AL1494" s="110"/>
      <c r="AM1494" s="110"/>
      <c r="AN1494" s="110"/>
      <c r="AO1494" s="110"/>
      <c r="AP1494" s="110"/>
      <c r="AQ1494" s="110"/>
      <c r="AR1494" s="110"/>
      <c r="AS1494" s="110"/>
      <c r="AT1494" s="110"/>
      <c r="AU1494" s="110"/>
      <c r="AV1494" s="110"/>
      <c r="AW1494" s="110"/>
      <c r="AX1494" s="110"/>
      <c r="AY1494" s="110"/>
      <c r="AZ1494" s="110"/>
    </row>
    <row r="1495" spans="2:52" s="16" customFormat="1" x14ac:dyDescent="0.25">
      <c r="B1495" s="53"/>
      <c r="C1495" s="15"/>
      <c r="I1495" s="15"/>
      <c r="O1495" s="110"/>
      <c r="P1495" s="110"/>
      <c r="Q1495" s="110"/>
      <c r="R1495" s="110"/>
      <c r="S1495" s="110"/>
      <c r="T1495" s="110"/>
      <c r="U1495" s="110"/>
      <c r="V1495" s="110"/>
      <c r="W1495" s="110"/>
      <c r="X1495" s="110"/>
      <c r="Y1495" s="110"/>
      <c r="Z1495" s="110"/>
      <c r="AA1495" s="110"/>
      <c r="AB1495" s="110"/>
      <c r="AC1495" s="110"/>
      <c r="AD1495" s="110"/>
      <c r="AE1495" s="110"/>
      <c r="AF1495" s="110"/>
      <c r="AG1495" s="110"/>
      <c r="AH1495" s="110"/>
      <c r="AI1495" s="110"/>
      <c r="AJ1495" s="110"/>
      <c r="AK1495" s="110"/>
      <c r="AL1495" s="110"/>
      <c r="AM1495" s="110"/>
      <c r="AN1495" s="110"/>
      <c r="AO1495" s="110"/>
      <c r="AP1495" s="110"/>
      <c r="AQ1495" s="110"/>
      <c r="AR1495" s="110"/>
      <c r="AS1495" s="110"/>
      <c r="AT1495" s="110"/>
      <c r="AU1495" s="110"/>
      <c r="AV1495" s="110"/>
      <c r="AW1495" s="110"/>
      <c r="AX1495" s="110"/>
      <c r="AY1495" s="110"/>
      <c r="AZ1495" s="110"/>
    </row>
    <row r="1496" spans="2:52" s="16" customFormat="1" x14ac:dyDescent="0.25">
      <c r="B1496" s="53"/>
      <c r="C1496" s="15"/>
      <c r="I1496" s="15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0"/>
      <c r="Y1496" s="110"/>
      <c r="Z1496" s="110"/>
      <c r="AA1496" s="110"/>
      <c r="AB1496" s="110"/>
      <c r="AC1496" s="110"/>
      <c r="AD1496" s="110"/>
      <c r="AE1496" s="110"/>
      <c r="AF1496" s="110"/>
      <c r="AG1496" s="110"/>
      <c r="AH1496" s="110"/>
      <c r="AI1496" s="110"/>
      <c r="AJ1496" s="110"/>
      <c r="AK1496" s="110"/>
      <c r="AL1496" s="110"/>
      <c r="AM1496" s="110"/>
      <c r="AN1496" s="110"/>
      <c r="AO1496" s="110"/>
      <c r="AP1496" s="110"/>
      <c r="AQ1496" s="110"/>
      <c r="AR1496" s="110"/>
      <c r="AS1496" s="110"/>
      <c r="AT1496" s="110"/>
      <c r="AU1496" s="110"/>
      <c r="AV1496" s="110"/>
      <c r="AW1496" s="110"/>
      <c r="AX1496" s="110"/>
      <c r="AY1496" s="110"/>
      <c r="AZ1496" s="110"/>
    </row>
    <row r="1497" spans="2:52" s="16" customFormat="1" x14ac:dyDescent="0.25">
      <c r="B1497" s="53"/>
      <c r="C1497" s="15"/>
      <c r="I1497" s="15"/>
      <c r="O1497" s="110"/>
      <c r="P1497" s="110"/>
      <c r="Q1497" s="110"/>
      <c r="R1497" s="110"/>
      <c r="S1497" s="110"/>
      <c r="T1497" s="110"/>
      <c r="U1497" s="110"/>
      <c r="V1497" s="110"/>
      <c r="W1497" s="110"/>
      <c r="X1497" s="110"/>
      <c r="Y1497" s="110"/>
      <c r="Z1497" s="110"/>
      <c r="AA1497" s="110"/>
      <c r="AB1497" s="110"/>
      <c r="AC1497" s="110"/>
      <c r="AD1497" s="110"/>
      <c r="AE1497" s="110"/>
      <c r="AF1497" s="110"/>
      <c r="AG1497" s="110"/>
      <c r="AH1497" s="110"/>
      <c r="AI1497" s="110"/>
      <c r="AJ1497" s="110"/>
      <c r="AK1497" s="110"/>
      <c r="AL1497" s="110"/>
      <c r="AM1497" s="110"/>
      <c r="AN1497" s="110"/>
      <c r="AO1497" s="110"/>
      <c r="AP1497" s="110"/>
      <c r="AQ1497" s="110"/>
      <c r="AR1497" s="110"/>
      <c r="AS1497" s="110"/>
      <c r="AT1497" s="110"/>
      <c r="AU1497" s="110"/>
      <c r="AV1497" s="110"/>
      <c r="AW1497" s="110"/>
      <c r="AX1497" s="110"/>
      <c r="AY1497" s="110"/>
      <c r="AZ1497" s="110"/>
    </row>
    <row r="1498" spans="2:52" s="16" customFormat="1" x14ac:dyDescent="0.25">
      <c r="B1498" s="53"/>
      <c r="C1498" s="15"/>
      <c r="I1498" s="15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0"/>
      <c r="Y1498" s="110"/>
      <c r="Z1498" s="110"/>
      <c r="AA1498" s="110"/>
      <c r="AB1498" s="110"/>
      <c r="AC1498" s="110"/>
      <c r="AD1498" s="110"/>
      <c r="AE1498" s="110"/>
      <c r="AF1498" s="110"/>
      <c r="AG1498" s="110"/>
      <c r="AH1498" s="110"/>
      <c r="AI1498" s="110"/>
      <c r="AJ1498" s="110"/>
      <c r="AK1498" s="110"/>
      <c r="AL1498" s="110"/>
      <c r="AM1498" s="110"/>
      <c r="AN1498" s="110"/>
      <c r="AO1498" s="110"/>
      <c r="AP1498" s="110"/>
      <c r="AQ1498" s="110"/>
      <c r="AR1498" s="110"/>
      <c r="AS1498" s="110"/>
      <c r="AT1498" s="110"/>
      <c r="AU1498" s="110"/>
      <c r="AV1498" s="110"/>
      <c r="AW1498" s="110"/>
      <c r="AX1498" s="110"/>
      <c r="AY1498" s="110"/>
      <c r="AZ1498" s="110"/>
    </row>
    <row r="1499" spans="2:52" s="16" customFormat="1" x14ac:dyDescent="0.25">
      <c r="B1499" s="53"/>
      <c r="C1499" s="15"/>
      <c r="I1499" s="15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0"/>
      <c r="Y1499" s="110"/>
      <c r="Z1499" s="110"/>
      <c r="AA1499" s="110"/>
      <c r="AB1499" s="110"/>
      <c r="AC1499" s="110"/>
      <c r="AD1499" s="110"/>
      <c r="AE1499" s="110"/>
      <c r="AF1499" s="110"/>
      <c r="AG1499" s="110"/>
      <c r="AH1499" s="110"/>
      <c r="AI1499" s="110"/>
      <c r="AJ1499" s="110"/>
      <c r="AK1499" s="110"/>
      <c r="AL1499" s="110"/>
      <c r="AM1499" s="110"/>
      <c r="AN1499" s="110"/>
      <c r="AO1499" s="110"/>
      <c r="AP1499" s="110"/>
      <c r="AQ1499" s="110"/>
      <c r="AR1499" s="110"/>
      <c r="AS1499" s="110"/>
      <c r="AT1499" s="110"/>
      <c r="AU1499" s="110"/>
      <c r="AV1499" s="110"/>
      <c r="AW1499" s="110"/>
      <c r="AX1499" s="110"/>
      <c r="AY1499" s="110"/>
      <c r="AZ1499" s="110"/>
    </row>
    <row r="1500" spans="2:52" s="16" customFormat="1" x14ac:dyDescent="0.25">
      <c r="B1500" s="53"/>
      <c r="C1500" s="15"/>
      <c r="I1500" s="15"/>
      <c r="O1500" s="110"/>
      <c r="P1500" s="110"/>
      <c r="Q1500" s="110"/>
      <c r="R1500" s="110"/>
      <c r="S1500" s="110"/>
      <c r="T1500" s="110"/>
      <c r="U1500" s="110"/>
      <c r="V1500" s="110"/>
      <c r="W1500" s="110"/>
      <c r="X1500" s="110"/>
      <c r="Y1500" s="110"/>
      <c r="Z1500" s="110"/>
      <c r="AA1500" s="110"/>
      <c r="AB1500" s="110"/>
      <c r="AC1500" s="110"/>
      <c r="AD1500" s="110"/>
      <c r="AE1500" s="110"/>
      <c r="AF1500" s="110"/>
      <c r="AG1500" s="110"/>
      <c r="AH1500" s="110"/>
      <c r="AI1500" s="110"/>
      <c r="AJ1500" s="110"/>
      <c r="AK1500" s="110"/>
      <c r="AL1500" s="110"/>
      <c r="AM1500" s="110"/>
      <c r="AN1500" s="110"/>
      <c r="AO1500" s="110"/>
      <c r="AP1500" s="110"/>
      <c r="AQ1500" s="110"/>
      <c r="AR1500" s="110"/>
      <c r="AS1500" s="110"/>
      <c r="AT1500" s="110"/>
      <c r="AU1500" s="110"/>
      <c r="AV1500" s="110"/>
      <c r="AW1500" s="110"/>
      <c r="AX1500" s="110"/>
      <c r="AY1500" s="110"/>
      <c r="AZ1500" s="110"/>
    </row>
    <row r="1501" spans="2:52" s="16" customFormat="1" x14ac:dyDescent="0.25">
      <c r="B1501" s="53"/>
      <c r="C1501" s="15"/>
      <c r="I1501" s="15"/>
      <c r="O1501" s="110"/>
      <c r="P1501" s="110"/>
      <c r="Q1501" s="110"/>
      <c r="R1501" s="110"/>
      <c r="S1501" s="110"/>
      <c r="T1501" s="110"/>
      <c r="U1501" s="110"/>
      <c r="V1501" s="110"/>
      <c r="W1501" s="110"/>
      <c r="X1501" s="110"/>
      <c r="Y1501" s="110"/>
      <c r="Z1501" s="110"/>
      <c r="AA1501" s="110"/>
      <c r="AB1501" s="110"/>
      <c r="AC1501" s="110"/>
      <c r="AD1501" s="110"/>
      <c r="AE1501" s="110"/>
      <c r="AF1501" s="110"/>
      <c r="AG1501" s="110"/>
      <c r="AH1501" s="110"/>
      <c r="AI1501" s="110"/>
      <c r="AJ1501" s="110"/>
      <c r="AK1501" s="110"/>
      <c r="AL1501" s="110"/>
      <c r="AM1501" s="110"/>
      <c r="AN1501" s="110"/>
      <c r="AO1501" s="110"/>
      <c r="AP1501" s="110"/>
      <c r="AQ1501" s="110"/>
      <c r="AR1501" s="110"/>
      <c r="AS1501" s="110"/>
      <c r="AT1501" s="110"/>
      <c r="AU1501" s="110"/>
      <c r="AV1501" s="110"/>
      <c r="AW1501" s="110"/>
      <c r="AX1501" s="110"/>
      <c r="AY1501" s="110"/>
      <c r="AZ1501" s="110"/>
    </row>
    <row r="1502" spans="2:52" s="16" customFormat="1" x14ac:dyDescent="0.25">
      <c r="B1502" s="53"/>
      <c r="C1502" s="15"/>
      <c r="I1502" s="15"/>
      <c r="O1502" s="110"/>
      <c r="P1502" s="110"/>
      <c r="Q1502" s="110"/>
      <c r="R1502" s="110"/>
      <c r="S1502" s="110"/>
      <c r="T1502" s="110"/>
      <c r="U1502" s="110"/>
      <c r="V1502" s="110"/>
      <c r="W1502" s="110"/>
      <c r="X1502" s="110"/>
      <c r="Y1502" s="110"/>
      <c r="Z1502" s="110"/>
      <c r="AA1502" s="110"/>
      <c r="AB1502" s="110"/>
      <c r="AC1502" s="110"/>
      <c r="AD1502" s="110"/>
      <c r="AE1502" s="110"/>
      <c r="AF1502" s="110"/>
      <c r="AG1502" s="110"/>
      <c r="AH1502" s="110"/>
      <c r="AI1502" s="110"/>
      <c r="AJ1502" s="110"/>
      <c r="AK1502" s="110"/>
      <c r="AL1502" s="110"/>
      <c r="AM1502" s="110"/>
      <c r="AN1502" s="110"/>
      <c r="AO1502" s="110"/>
      <c r="AP1502" s="110"/>
      <c r="AQ1502" s="110"/>
      <c r="AR1502" s="110"/>
      <c r="AS1502" s="110"/>
      <c r="AT1502" s="110"/>
      <c r="AU1502" s="110"/>
      <c r="AV1502" s="110"/>
      <c r="AW1502" s="110"/>
      <c r="AX1502" s="110"/>
      <c r="AY1502" s="110"/>
      <c r="AZ1502" s="110"/>
    </row>
    <row r="1503" spans="2:52" s="16" customFormat="1" x14ac:dyDescent="0.25">
      <c r="B1503" s="53"/>
      <c r="C1503" s="15"/>
      <c r="I1503" s="15"/>
      <c r="O1503" s="110"/>
      <c r="P1503" s="110"/>
      <c r="Q1503" s="110"/>
      <c r="R1503" s="110"/>
      <c r="S1503" s="110"/>
      <c r="T1503" s="110"/>
      <c r="U1503" s="110"/>
      <c r="V1503" s="110"/>
      <c r="W1503" s="110"/>
      <c r="X1503" s="110"/>
      <c r="Y1503" s="110"/>
      <c r="Z1503" s="110"/>
      <c r="AA1503" s="110"/>
      <c r="AB1503" s="110"/>
      <c r="AC1503" s="110"/>
      <c r="AD1503" s="110"/>
      <c r="AE1503" s="110"/>
      <c r="AF1503" s="110"/>
      <c r="AG1503" s="110"/>
      <c r="AH1503" s="110"/>
      <c r="AI1503" s="110"/>
      <c r="AJ1503" s="110"/>
      <c r="AK1503" s="110"/>
      <c r="AL1503" s="110"/>
      <c r="AM1503" s="110"/>
      <c r="AN1503" s="110"/>
      <c r="AO1503" s="110"/>
      <c r="AP1503" s="110"/>
      <c r="AQ1503" s="110"/>
      <c r="AR1503" s="110"/>
      <c r="AS1503" s="110"/>
      <c r="AT1503" s="110"/>
      <c r="AU1503" s="110"/>
      <c r="AV1503" s="110"/>
      <c r="AW1503" s="110"/>
      <c r="AX1503" s="110"/>
      <c r="AY1503" s="110"/>
      <c r="AZ1503" s="110"/>
    </row>
    <row r="1504" spans="2:52" s="16" customFormat="1" x14ac:dyDescent="0.25">
      <c r="B1504" s="53"/>
      <c r="C1504" s="15"/>
      <c r="I1504" s="15"/>
      <c r="O1504" s="110"/>
      <c r="P1504" s="110"/>
      <c r="Q1504" s="110"/>
      <c r="R1504" s="110"/>
      <c r="S1504" s="110"/>
      <c r="T1504" s="110"/>
      <c r="U1504" s="110"/>
      <c r="V1504" s="110"/>
      <c r="W1504" s="110"/>
      <c r="X1504" s="110"/>
      <c r="Y1504" s="110"/>
      <c r="Z1504" s="110"/>
      <c r="AA1504" s="110"/>
      <c r="AB1504" s="110"/>
      <c r="AC1504" s="110"/>
      <c r="AD1504" s="110"/>
      <c r="AE1504" s="110"/>
      <c r="AF1504" s="110"/>
      <c r="AG1504" s="110"/>
      <c r="AH1504" s="110"/>
      <c r="AI1504" s="110"/>
      <c r="AJ1504" s="110"/>
      <c r="AK1504" s="110"/>
      <c r="AL1504" s="110"/>
      <c r="AM1504" s="110"/>
      <c r="AN1504" s="110"/>
      <c r="AO1504" s="110"/>
      <c r="AP1504" s="110"/>
      <c r="AQ1504" s="110"/>
      <c r="AR1504" s="110"/>
      <c r="AS1504" s="110"/>
      <c r="AT1504" s="110"/>
      <c r="AU1504" s="110"/>
      <c r="AV1504" s="110"/>
      <c r="AW1504" s="110"/>
      <c r="AX1504" s="110"/>
      <c r="AY1504" s="110"/>
      <c r="AZ1504" s="110"/>
    </row>
    <row r="1505" spans="2:52" s="16" customFormat="1" x14ac:dyDescent="0.25">
      <c r="B1505" s="53"/>
      <c r="C1505" s="15"/>
      <c r="I1505" s="15"/>
      <c r="O1505" s="110"/>
      <c r="P1505" s="110"/>
      <c r="Q1505" s="110"/>
      <c r="R1505" s="110"/>
      <c r="S1505" s="110"/>
      <c r="T1505" s="110"/>
      <c r="U1505" s="110"/>
      <c r="V1505" s="110"/>
      <c r="W1505" s="110"/>
      <c r="X1505" s="110"/>
      <c r="Y1505" s="110"/>
      <c r="Z1505" s="110"/>
      <c r="AA1505" s="110"/>
      <c r="AB1505" s="110"/>
      <c r="AC1505" s="110"/>
      <c r="AD1505" s="110"/>
      <c r="AE1505" s="110"/>
      <c r="AF1505" s="110"/>
      <c r="AG1505" s="110"/>
      <c r="AH1505" s="110"/>
      <c r="AI1505" s="110"/>
      <c r="AJ1505" s="110"/>
      <c r="AK1505" s="110"/>
      <c r="AL1505" s="110"/>
      <c r="AM1505" s="110"/>
      <c r="AN1505" s="110"/>
      <c r="AO1505" s="110"/>
      <c r="AP1505" s="110"/>
      <c r="AQ1505" s="110"/>
      <c r="AR1505" s="110"/>
      <c r="AS1505" s="110"/>
      <c r="AT1505" s="110"/>
      <c r="AU1505" s="110"/>
      <c r="AV1505" s="110"/>
      <c r="AW1505" s="110"/>
      <c r="AX1505" s="110"/>
      <c r="AY1505" s="110"/>
      <c r="AZ1505" s="110"/>
    </row>
    <row r="1506" spans="2:52" s="16" customFormat="1" x14ac:dyDescent="0.25">
      <c r="B1506" s="53"/>
      <c r="C1506" s="15"/>
      <c r="I1506" s="15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0"/>
      <c r="Y1506" s="110"/>
      <c r="Z1506" s="110"/>
      <c r="AA1506" s="110"/>
      <c r="AB1506" s="110"/>
      <c r="AC1506" s="110"/>
      <c r="AD1506" s="110"/>
      <c r="AE1506" s="110"/>
      <c r="AF1506" s="110"/>
      <c r="AG1506" s="110"/>
      <c r="AH1506" s="110"/>
      <c r="AI1506" s="110"/>
      <c r="AJ1506" s="110"/>
      <c r="AK1506" s="110"/>
      <c r="AL1506" s="110"/>
      <c r="AM1506" s="110"/>
      <c r="AN1506" s="110"/>
      <c r="AO1506" s="110"/>
      <c r="AP1506" s="110"/>
      <c r="AQ1506" s="110"/>
      <c r="AR1506" s="110"/>
      <c r="AS1506" s="110"/>
      <c r="AT1506" s="110"/>
      <c r="AU1506" s="110"/>
      <c r="AV1506" s="110"/>
      <c r="AW1506" s="110"/>
      <c r="AX1506" s="110"/>
      <c r="AY1506" s="110"/>
      <c r="AZ1506" s="110"/>
    </row>
    <row r="1507" spans="2:52" s="16" customFormat="1" x14ac:dyDescent="0.25">
      <c r="B1507" s="53"/>
      <c r="C1507" s="15"/>
      <c r="I1507" s="15"/>
      <c r="O1507" s="110"/>
      <c r="P1507" s="110"/>
      <c r="Q1507" s="110"/>
      <c r="R1507" s="110"/>
      <c r="S1507" s="110"/>
      <c r="T1507" s="110"/>
      <c r="U1507" s="110"/>
      <c r="V1507" s="110"/>
      <c r="W1507" s="110"/>
      <c r="X1507" s="110"/>
      <c r="Y1507" s="110"/>
      <c r="Z1507" s="110"/>
      <c r="AA1507" s="110"/>
      <c r="AB1507" s="110"/>
      <c r="AC1507" s="110"/>
      <c r="AD1507" s="110"/>
      <c r="AE1507" s="110"/>
      <c r="AF1507" s="110"/>
      <c r="AG1507" s="110"/>
      <c r="AH1507" s="110"/>
      <c r="AI1507" s="110"/>
      <c r="AJ1507" s="110"/>
      <c r="AK1507" s="110"/>
      <c r="AL1507" s="110"/>
      <c r="AM1507" s="110"/>
      <c r="AN1507" s="110"/>
      <c r="AO1507" s="110"/>
      <c r="AP1507" s="110"/>
      <c r="AQ1507" s="110"/>
      <c r="AR1507" s="110"/>
      <c r="AS1507" s="110"/>
      <c r="AT1507" s="110"/>
      <c r="AU1507" s="110"/>
      <c r="AV1507" s="110"/>
      <c r="AW1507" s="110"/>
      <c r="AX1507" s="110"/>
      <c r="AY1507" s="110"/>
      <c r="AZ1507" s="110"/>
    </row>
    <row r="1508" spans="2:52" s="16" customFormat="1" x14ac:dyDescent="0.25">
      <c r="B1508" s="53"/>
      <c r="C1508" s="15"/>
      <c r="I1508" s="15"/>
      <c r="O1508" s="110"/>
      <c r="P1508" s="110"/>
      <c r="Q1508" s="110"/>
      <c r="R1508" s="110"/>
      <c r="S1508" s="110"/>
      <c r="T1508" s="110"/>
      <c r="U1508" s="110"/>
      <c r="V1508" s="110"/>
      <c r="W1508" s="110"/>
      <c r="X1508" s="110"/>
      <c r="Y1508" s="110"/>
      <c r="Z1508" s="110"/>
      <c r="AA1508" s="110"/>
      <c r="AB1508" s="110"/>
      <c r="AC1508" s="110"/>
      <c r="AD1508" s="110"/>
      <c r="AE1508" s="110"/>
      <c r="AF1508" s="110"/>
      <c r="AG1508" s="110"/>
      <c r="AH1508" s="110"/>
      <c r="AI1508" s="110"/>
      <c r="AJ1508" s="110"/>
      <c r="AK1508" s="110"/>
      <c r="AL1508" s="110"/>
      <c r="AM1508" s="110"/>
      <c r="AN1508" s="110"/>
      <c r="AO1508" s="110"/>
      <c r="AP1508" s="110"/>
      <c r="AQ1508" s="110"/>
      <c r="AR1508" s="110"/>
      <c r="AS1508" s="110"/>
      <c r="AT1508" s="110"/>
      <c r="AU1508" s="110"/>
      <c r="AV1508" s="110"/>
      <c r="AW1508" s="110"/>
      <c r="AX1508" s="110"/>
      <c r="AY1508" s="110"/>
      <c r="AZ1508" s="110"/>
    </row>
    <row r="1509" spans="2:52" s="16" customFormat="1" x14ac:dyDescent="0.25">
      <c r="B1509" s="53"/>
      <c r="C1509" s="15"/>
      <c r="I1509" s="15"/>
      <c r="O1509" s="110"/>
      <c r="P1509" s="110"/>
      <c r="Q1509" s="110"/>
      <c r="R1509" s="110"/>
      <c r="S1509" s="110"/>
      <c r="T1509" s="110"/>
      <c r="U1509" s="110"/>
      <c r="V1509" s="110"/>
      <c r="W1509" s="110"/>
      <c r="X1509" s="110"/>
      <c r="Y1509" s="110"/>
      <c r="Z1509" s="110"/>
      <c r="AA1509" s="110"/>
      <c r="AB1509" s="110"/>
      <c r="AC1509" s="110"/>
      <c r="AD1509" s="110"/>
      <c r="AE1509" s="110"/>
      <c r="AF1509" s="110"/>
      <c r="AG1509" s="110"/>
      <c r="AH1509" s="110"/>
      <c r="AI1509" s="110"/>
      <c r="AJ1509" s="110"/>
      <c r="AK1509" s="110"/>
      <c r="AL1509" s="110"/>
      <c r="AM1509" s="110"/>
      <c r="AN1509" s="110"/>
      <c r="AO1509" s="110"/>
      <c r="AP1509" s="110"/>
      <c r="AQ1509" s="110"/>
      <c r="AR1509" s="110"/>
      <c r="AS1509" s="110"/>
      <c r="AT1509" s="110"/>
      <c r="AU1509" s="110"/>
      <c r="AV1509" s="110"/>
      <c r="AW1509" s="110"/>
      <c r="AX1509" s="110"/>
      <c r="AY1509" s="110"/>
      <c r="AZ1509" s="110"/>
    </row>
    <row r="1510" spans="2:52" s="16" customFormat="1" x14ac:dyDescent="0.25">
      <c r="B1510" s="53"/>
      <c r="C1510" s="15"/>
      <c r="I1510" s="15"/>
      <c r="O1510" s="110"/>
      <c r="P1510" s="110"/>
      <c r="Q1510" s="110"/>
      <c r="R1510" s="110"/>
      <c r="S1510" s="110"/>
      <c r="T1510" s="110"/>
      <c r="U1510" s="110"/>
      <c r="V1510" s="110"/>
      <c r="W1510" s="110"/>
      <c r="X1510" s="110"/>
      <c r="Y1510" s="110"/>
      <c r="Z1510" s="110"/>
      <c r="AA1510" s="110"/>
      <c r="AB1510" s="110"/>
      <c r="AC1510" s="110"/>
      <c r="AD1510" s="110"/>
      <c r="AE1510" s="110"/>
      <c r="AF1510" s="110"/>
      <c r="AG1510" s="110"/>
      <c r="AH1510" s="110"/>
      <c r="AI1510" s="110"/>
      <c r="AJ1510" s="110"/>
      <c r="AK1510" s="110"/>
      <c r="AL1510" s="110"/>
      <c r="AM1510" s="110"/>
      <c r="AN1510" s="110"/>
      <c r="AO1510" s="110"/>
      <c r="AP1510" s="110"/>
      <c r="AQ1510" s="110"/>
      <c r="AR1510" s="110"/>
      <c r="AS1510" s="110"/>
      <c r="AT1510" s="110"/>
      <c r="AU1510" s="110"/>
      <c r="AV1510" s="110"/>
      <c r="AW1510" s="110"/>
      <c r="AX1510" s="110"/>
      <c r="AY1510" s="110"/>
      <c r="AZ1510" s="110"/>
    </row>
    <row r="1511" spans="2:52" s="16" customFormat="1" x14ac:dyDescent="0.25">
      <c r="B1511" s="53"/>
      <c r="C1511" s="15"/>
      <c r="I1511" s="15"/>
      <c r="O1511" s="110"/>
      <c r="P1511" s="110"/>
      <c r="Q1511" s="110"/>
      <c r="R1511" s="110"/>
      <c r="S1511" s="110"/>
      <c r="T1511" s="110"/>
      <c r="U1511" s="110"/>
      <c r="V1511" s="110"/>
      <c r="W1511" s="110"/>
      <c r="X1511" s="110"/>
      <c r="Y1511" s="110"/>
      <c r="Z1511" s="110"/>
      <c r="AA1511" s="110"/>
      <c r="AB1511" s="110"/>
      <c r="AC1511" s="110"/>
      <c r="AD1511" s="110"/>
      <c r="AE1511" s="110"/>
      <c r="AF1511" s="110"/>
      <c r="AG1511" s="110"/>
      <c r="AH1511" s="110"/>
      <c r="AI1511" s="110"/>
      <c r="AJ1511" s="110"/>
      <c r="AK1511" s="110"/>
      <c r="AL1511" s="110"/>
      <c r="AM1511" s="110"/>
      <c r="AN1511" s="110"/>
      <c r="AO1511" s="110"/>
      <c r="AP1511" s="110"/>
      <c r="AQ1511" s="110"/>
      <c r="AR1511" s="110"/>
      <c r="AS1511" s="110"/>
      <c r="AT1511" s="110"/>
      <c r="AU1511" s="110"/>
      <c r="AV1511" s="110"/>
      <c r="AW1511" s="110"/>
      <c r="AX1511" s="110"/>
      <c r="AY1511" s="110"/>
      <c r="AZ1511" s="110"/>
    </row>
    <row r="1512" spans="2:52" s="16" customFormat="1" x14ac:dyDescent="0.25">
      <c r="B1512" s="53"/>
      <c r="C1512" s="15"/>
      <c r="I1512" s="15"/>
      <c r="O1512" s="110"/>
      <c r="P1512" s="110"/>
      <c r="Q1512" s="110"/>
      <c r="R1512" s="110"/>
      <c r="S1512" s="110"/>
      <c r="T1512" s="110"/>
      <c r="U1512" s="110"/>
      <c r="V1512" s="110"/>
      <c r="W1512" s="110"/>
      <c r="X1512" s="110"/>
      <c r="Y1512" s="110"/>
      <c r="Z1512" s="110"/>
      <c r="AA1512" s="110"/>
      <c r="AB1512" s="110"/>
      <c r="AC1512" s="110"/>
      <c r="AD1512" s="110"/>
      <c r="AE1512" s="110"/>
      <c r="AF1512" s="110"/>
      <c r="AG1512" s="110"/>
      <c r="AH1512" s="110"/>
      <c r="AI1512" s="110"/>
      <c r="AJ1512" s="110"/>
      <c r="AK1512" s="110"/>
      <c r="AL1512" s="110"/>
      <c r="AM1512" s="110"/>
      <c r="AN1512" s="110"/>
      <c r="AO1512" s="110"/>
      <c r="AP1512" s="110"/>
      <c r="AQ1512" s="110"/>
      <c r="AR1512" s="110"/>
      <c r="AS1512" s="110"/>
      <c r="AT1512" s="110"/>
      <c r="AU1512" s="110"/>
      <c r="AV1512" s="110"/>
      <c r="AW1512" s="110"/>
      <c r="AX1512" s="110"/>
      <c r="AY1512" s="110"/>
      <c r="AZ1512" s="110"/>
    </row>
    <row r="1513" spans="2:52" s="16" customFormat="1" x14ac:dyDescent="0.25">
      <c r="B1513" s="53"/>
      <c r="C1513" s="15"/>
      <c r="I1513" s="15"/>
      <c r="O1513" s="110"/>
      <c r="P1513" s="110"/>
      <c r="Q1513" s="110"/>
      <c r="R1513" s="110"/>
      <c r="S1513" s="110"/>
      <c r="T1513" s="110"/>
      <c r="U1513" s="110"/>
      <c r="V1513" s="110"/>
      <c r="W1513" s="110"/>
      <c r="X1513" s="110"/>
      <c r="Y1513" s="110"/>
      <c r="Z1513" s="110"/>
      <c r="AA1513" s="110"/>
      <c r="AB1513" s="110"/>
      <c r="AC1513" s="110"/>
      <c r="AD1513" s="110"/>
      <c r="AE1513" s="110"/>
      <c r="AF1513" s="110"/>
      <c r="AG1513" s="110"/>
      <c r="AH1513" s="110"/>
      <c r="AI1513" s="110"/>
      <c r="AJ1513" s="110"/>
      <c r="AK1513" s="110"/>
      <c r="AL1513" s="110"/>
      <c r="AM1513" s="110"/>
      <c r="AN1513" s="110"/>
      <c r="AO1513" s="110"/>
      <c r="AP1513" s="110"/>
      <c r="AQ1513" s="110"/>
      <c r="AR1513" s="110"/>
      <c r="AS1513" s="110"/>
      <c r="AT1513" s="110"/>
      <c r="AU1513" s="110"/>
      <c r="AV1513" s="110"/>
      <c r="AW1513" s="110"/>
      <c r="AX1513" s="110"/>
      <c r="AY1513" s="110"/>
      <c r="AZ1513" s="110"/>
    </row>
    <row r="1514" spans="2:52" s="16" customFormat="1" x14ac:dyDescent="0.25">
      <c r="B1514" s="53"/>
      <c r="C1514" s="15"/>
      <c r="I1514" s="15"/>
      <c r="O1514" s="110"/>
      <c r="P1514" s="110"/>
      <c r="Q1514" s="110"/>
      <c r="R1514" s="110"/>
      <c r="S1514" s="110"/>
      <c r="T1514" s="110"/>
      <c r="U1514" s="110"/>
      <c r="V1514" s="110"/>
      <c r="W1514" s="110"/>
      <c r="X1514" s="110"/>
      <c r="Y1514" s="110"/>
      <c r="Z1514" s="110"/>
      <c r="AA1514" s="110"/>
      <c r="AB1514" s="110"/>
      <c r="AC1514" s="110"/>
      <c r="AD1514" s="110"/>
      <c r="AE1514" s="110"/>
      <c r="AF1514" s="110"/>
      <c r="AG1514" s="110"/>
      <c r="AH1514" s="110"/>
      <c r="AI1514" s="110"/>
      <c r="AJ1514" s="110"/>
      <c r="AK1514" s="110"/>
      <c r="AL1514" s="110"/>
      <c r="AM1514" s="110"/>
      <c r="AN1514" s="110"/>
      <c r="AO1514" s="110"/>
      <c r="AP1514" s="110"/>
      <c r="AQ1514" s="110"/>
      <c r="AR1514" s="110"/>
      <c r="AS1514" s="110"/>
      <c r="AT1514" s="110"/>
      <c r="AU1514" s="110"/>
      <c r="AV1514" s="110"/>
      <c r="AW1514" s="110"/>
      <c r="AX1514" s="110"/>
      <c r="AY1514" s="110"/>
      <c r="AZ1514" s="110"/>
    </row>
    <row r="1515" spans="2:52" s="16" customFormat="1" x14ac:dyDescent="0.25">
      <c r="B1515" s="53"/>
      <c r="C1515" s="15"/>
      <c r="I1515" s="15"/>
      <c r="O1515" s="110"/>
      <c r="P1515" s="110"/>
      <c r="Q1515" s="110"/>
      <c r="R1515" s="110"/>
      <c r="S1515" s="110"/>
      <c r="T1515" s="110"/>
      <c r="U1515" s="110"/>
      <c r="V1515" s="110"/>
      <c r="W1515" s="110"/>
      <c r="X1515" s="110"/>
      <c r="Y1515" s="110"/>
      <c r="Z1515" s="110"/>
      <c r="AA1515" s="110"/>
      <c r="AB1515" s="110"/>
      <c r="AC1515" s="110"/>
      <c r="AD1515" s="110"/>
      <c r="AE1515" s="110"/>
      <c r="AF1515" s="110"/>
      <c r="AG1515" s="110"/>
      <c r="AH1515" s="110"/>
      <c r="AI1515" s="110"/>
      <c r="AJ1515" s="110"/>
      <c r="AK1515" s="110"/>
      <c r="AL1515" s="110"/>
      <c r="AM1515" s="110"/>
      <c r="AN1515" s="110"/>
      <c r="AO1515" s="110"/>
      <c r="AP1515" s="110"/>
      <c r="AQ1515" s="110"/>
      <c r="AR1515" s="110"/>
      <c r="AS1515" s="110"/>
      <c r="AT1515" s="110"/>
      <c r="AU1515" s="110"/>
      <c r="AV1515" s="110"/>
      <c r="AW1515" s="110"/>
      <c r="AX1515" s="110"/>
      <c r="AY1515" s="110"/>
      <c r="AZ1515" s="110"/>
    </row>
    <row r="1516" spans="2:52" s="16" customFormat="1" x14ac:dyDescent="0.25">
      <c r="B1516" s="53"/>
      <c r="C1516" s="15"/>
      <c r="I1516" s="15"/>
      <c r="O1516" s="110"/>
      <c r="P1516" s="110"/>
      <c r="Q1516" s="110"/>
      <c r="R1516" s="110"/>
      <c r="S1516" s="110"/>
      <c r="T1516" s="110"/>
      <c r="U1516" s="110"/>
      <c r="V1516" s="110"/>
      <c r="W1516" s="110"/>
      <c r="X1516" s="110"/>
      <c r="Y1516" s="110"/>
      <c r="Z1516" s="110"/>
      <c r="AA1516" s="110"/>
      <c r="AB1516" s="110"/>
      <c r="AC1516" s="110"/>
      <c r="AD1516" s="110"/>
      <c r="AE1516" s="110"/>
      <c r="AF1516" s="110"/>
      <c r="AG1516" s="110"/>
      <c r="AH1516" s="110"/>
      <c r="AI1516" s="110"/>
      <c r="AJ1516" s="110"/>
      <c r="AK1516" s="110"/>
      <c r="AL1516" s="110"/>
      <c r="AM1516" s="110"/>
      <c r="AN1516" s="110"/>
      <c r="AO1516" s="110"/>
      <c r="AP1516" s="110"/>
      <c r="AQ1516" s="110"/>
      <c r="AR1516" s="110"/>
      <c r="AS1516" s="110"/>
      <c r="AT1516" s="110"/>
      <c r="AU1516" s="110"/>
      <c r="AV1516" s="110"/>
      <c r="AW1516" s="110"/>
      <c r="AX1516" s="110"/>
      <c r="AY1516" s="110"/>
      <c r="AZ1516" s="110"/>
    </row>
    <row r="1517" spans="2:52" s="16" customFormat="1" x14ac:dyDescent="0.25">
      <c r="B1517" s="53"/>
      <c r="C1517" s="15"/>
      <c r="I1517" s="15"/>
      <c r="O1517" s="110"/>
      <c r="P1517" s="110"/>
      <c r="Q1517" s="110"/>
      <c r="R1517" s="110"/>
      <c r="S1517" s="110"/>
      <c r="T1517" s="110"/>
      <c r="U1517" s="110"/>
      <c r="V1517" s="110"/>
      <c r="W1517" s="110"/>
      <c r="X1517" s="110"/>
      <c r="Y1517" s="110"/>
      <c r="Z1517" s="110"/>
      <c r="AA1517" s="110"/>
      <c r="AB1517" s="110"/>
      <c r="AC1517" s="110"/>
      <c r="AD1517" s="110"/>
      <c r="AE1517" s="110"/>
      <c r="AF1517" s="110"/>
      <c r="AG1517" s="110"/>
      <c r="AH1517" s="110"/>
      <c r="AI1517" s="110"/>
      <c r="AJ1517" s="110"/>
      <c r="AK1517" s="110"/>
      <c r="AL1517" s="110"/>
      <c r="AM1517" s="110"/>
      <c r="AN1517" s="110"/>
      <c r="AO1517" s="110"/>
      <c r="AP1517" s="110"/>
      <c r="AQ1517" s="110"/>
      <c r="AR1517" s="110"/>
      <c r="AS1517" s="110"/>
      <c r="AT1517" s="110"/>
      <c r="AU1517" s="110"/>
      <c r="AV1517" s="110"/>
      <c r="AW1517" s="110"/>
      <c r="AX1517" s="110"/>
      <c r="AY1517" s="110"/>
      <c r="AZ1517" s="110"/>
    </row>
    <row r="1518" spans="2:52" s="16" customFormat="1" x14ac:dyDescent="0.25">
      <c r="B1518" s="53"/>
      <c r="C1518" s="15"/>
      <c r="I1518" s="15"/>
      <c r="O1518" s="110"/>
      <c r="P1518" s="110"/>
      <c r="Q1518" s="110"/>
      <c r="R1518" s="110"/>
      <c r="S1518" s="110"/>
      <c r="T1518" s="110"/>
      <c r="U1518" s="110"/>
      <c r="V1518" s="110"/>
      <c r="W1518" s="110"/>
      <c r="X1518" s="110"/>
      <c r="Y1518" s="110"/>
      <c r="Z1518" s="110"/>
      <c r="AA1518" s="110"/>
      <c r="AB1518" s="110"/>
      <c r="AC1518" s="110"/>
      <c r="AD1518" s="110"/>
      <c r="AE1518" s="110"/>
      <c r="AF1518" s="110"/>
      <c r="AG1518" s="110"/>
      <c r="AH1518" s="110"/>
      <c r="AI1518" s="110"/>
      <c r="AJ1518" s="110"/>
      <c r="AK1518" s="110"/>
      <c r="AL1518" s="110"/>
      <c r="AM1518" s="110"/>
      <c r="AN1518" s="110"/>
      <c r="AO1518" s="110"/>
      <c r="AP1518" s="110"/>
      <c r="AQ1518" s="110"/>
      <c r="AR1518" s="110"/>
      <c r="AS1518" s="110"/>
      <c r="AT1518" s="110"/>
      <c r="AU1518" s="110"/>
      <c r="AV1518" s="110"/>
      <c r="AW1518" s="110"/>
      <c r="AX1518" s="110"/>
      <c r="AY1518" s="110"/>
      <c r="AZ1518" s="110"/>
    </row>
    <row r="1519" spans="2:52" s="16" customFormat="1" x14ac:dyDescent="0.25">
      <c r="B1519" s="53"/>
      <c r="C1519" s="15"/>
      <c r="I1519" s="15"/>
      <c r="O1519" s="110"/>
      <c r="P1519" s="110"/>
      <c r="Q1519" s="110"/>
      <c r="R1519" s="110"/>
      <c r="S1519" s="110"/>
      <c r="T1519" s="110"/>
      <c r="U1519" s="110"/>
      <c r="V1519" s="110"/>
      <c r="W1519" s="110"/>
      <c r="X1519" s="110"/>
      <c r="Y1519" s="110"/>
      <c r="Z1519" s="110"/>
      <c r="AA1519" s="110"/>
      <c r="AB1519" s="110"/>
      <c r="AC1519" s="110"/>
      <c r="AD1519" s="110"/>
      <c r="AE1519" s="110"/>
      <c r="AF1519" s="110"/>
      <c r="AG1519" s="110"/>
      <c r="AH1519" s="110"/>
      <c r="AI1519" s="110"/>
      <c r="AJ1519" s="110"/>
      <c r="AK1519" s="110"/>
      <c r="AL1519" s="110"/>
      <c r="AM1519" s="110"/>
      <c r="AN1519" s="110"/>
      <c r="AO1519" s="110"/>
      <c r="AP1519" s="110"/>
      <c r="AQ1519" s="110"/>
      <c r="AR1519" s="110"/>
      <c r="AS1519" s="110"/>
      <c r="AT1519" s="110"/>
      <c r="AU1519" s="110"/>
      <c r="AV1519" s="110"/>
      <c r="AW1519" s="110"/>
      <c r="AX1519" s="110"/>
      <c r="AY1519" s="110"/>
      <c r="AZ1519" s="110"/>
    </row>
    <row r="1520" spans="2:52" s="16" customFormat="1" x14ac:dyDescent="0.25">
      <c r="B1520" s="53"/>
      <c r="C1520" s="15"/>
      <c r="I1520" s="15"/>
      <c r="O1520" s="110"/>
      <c r="P1520" s="110"/>
      <c r="Q1520" s="110"/>
      <c r="R1520" s="110"/>
      <c r="S1520" s="110"/>
      <c r="T1520" s="110"/>
      <c r="U1520" s="110"/>
      <c r="V1520" s="110"/>
      <c r="W1520" s="110"/>
      <c r="X1520" s="110"/>
      <c r="Y1520" s="110"/>
      <c r="Z1520" s="110"/>
      <c r="AA1520" s="110"/>
      <c r="AB1520" s="110"/>
      <c r="AC1520" s="110"/>
      <c r="AD1520" s="110"/>
      <c r="AE1520" s="110"/>
      <c r="AF1520" s="110"/>
      <c r="AG1520" s="110"/>
      <c r="AH1520" s="110"/>
      <c r="AI1520" s="110"/>
      <c r="AJ1520" s="110"/>
      <c r="AK1520" s="110"/>
      <c r="AL1520" s="110"/>
      <c r="AM1520" s="110"/>
      <c r="AN1520" s="110"/>
      <c r="AO1520" s="110"/>
      <c r="AP1520" s="110"/>
      <c r="AQ1520" s="110"/>
      <c r="AR1520" s="110"/>
      <c r="AS1520" s="110"/>
      <c r="AT1520" s="110"/>
      <c r="AU1520" s="110"/>
      <c r="AV1520" s="110"/>
      <c r="AW1520" s="110"/>
      <c r="AX1520" s="110"/>
      <c r="AY1520" s="110"/>
      <c r="AZ1520" s="110"/>
    </row>
    <row r="1521" spans="2:52" s="16" customFormat="1" x14ac:dyDescent="0.25">
      <c r="B1521" s="53"/>
      <c r="C1521" s="15"/>
      <c r="I1521" s="15"/>
      <c r="O1521" s="110"/>
      <c r="P1521" s="110"/>
      <c r="Q1521" s="110"/>
      <c r="R1521" s="110"/>
      <c r="S1521" s="110"/>
      <c r="T1521" s="110"/>
      <c r="U1521" s="110"/>
      <c r="V1521" s="110"/>
      <c r="W1521" s="110"/>
      <c r="X1521" s="110"/>
      <c r="Y1521" s="110"/>
      <c r="Z1521" s="110"/>
      <c r="AA1521" s="110"/>
      <c r="AB1521" s="110"/>
      <c r="AC1521" s="110"/>
      <c r="AD1521" s="110"/>
      <c r="AE1521" s="110"/>
      <c r="AF1521" s="110"/>
      <c r="AG1521" s="110"/>
      <c r="AH1521" s="110"/>
      <c r="AI1521" s="110"/>
      <c r="AJ1521" s="110"/>
      <c r="AK1521" s="110"/>
      <c r="AL1521" s="110"/>
      <c r="AM1521" s="110"/>
      <c r="AN1521" s="110"/>
      <c r="AO1521" s="110"/>
      <c r="AP1521" s="110"/>
      <c r="AQ1521" s="110"/>
      <c r="AR1521" s="110"/>
      <c r="AS1521" s="110"/>
      <c r="AT1521" s="110"/>
      <c r="AU1521" s="110"/>
      <c r="AV1521" s="110"/>
      <c r="AW1521" s="110"/>
      <c r="AX1521" s="110"/>
      <c r="AY1521" s="110"/>
      <c r="AZ1521" s="110"/>
    </row>
    <row r="1522" spans="2:52" s="16" customFormat="1" x14ac:dyDescent="0.25">
      <c r="B1522" s="53"/>
      <c r="C1522" s="15"/>
      <c r="I1522" s="15"/>
      <c r="O1522" s="110"/>
      <c r="P1522" s="110"/>
      <c r="Q1522" s="110"/>
      <c r="R1522" s="110"/>
      <c r="S1522" s="110"/>
      <c r="T1522" s="110"/>
      <c r="U1522" s="110"/>
      <c r="V1522" s="110"/>
      <c r="W1522" s="110"/>
      <c r="X1522" s="110"/>
      <c r="Y1522" s="110"/>
      <c r="Z1522" s="110"/>
      <c r="AA1522" s="110"/>
      <c r="AB1522" s="110"/>
      <c r="AC1522" s="110"/>
      <c r="AD1522" s="110"/>
      <c r="AE1522" s="110"/>
      <c r="AF1522" s="110"/>
      <c r="AG1522" s="110"/>
      <c r="AH1522" s="110"/>
      <c r="AI1522" s="110"/>
      <c r="AJ1522" s="110"/>
      <c r="AK1522" s="110"/>
      <c r="AL1522" s="110"/>
      <c r="AM1522" s="110"/>
      <c r="AN1522" s="110"/>
      <c r="AO1522" s="110"/>
      <c r="AP1522" s="110"/>
      <c r="AQ1522" s="110"/>
      <c r="AR1522" s="110"/>
      <c r="AS1522" s="110"/>
      <c r="AT1522" s="110"/>
      <c r="AU1522" s="110"/>
      <c r="AV1522" s="110"/>
      <c r="AW1522" s="110"/>
      <c r="AX1522" s="110"/>
      <c r="AY1522" s="110"/>
      <c r="AZ1522" s="110"/>
    </row>
    <row r="1523" spans="2:52" s="16" customFormat="1" x14ac:dyDescent="0.25">
      <c r="B1523" s="53"/>
      <c r="C1523" s="15"/>
      <c r="I1523" s="15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  <c r="AI1523" s="110"/>
      <c r="AJ1523" s="110"/>
      <c r="AK1523" s="110"/>
      <c r="AL1523" s="110"/>
      <c r="AM1523" s="110"/>
      <c r="AN1523" s="110"/>
      <c r="AO1523" s="110"/>
      <c r="AP1523" s="110"/>
      <c r="AQ1523" s="110"/>
      <c r="AR1523" s="110"/>
      <c r="AS1523" s="110"/>
      <c r="AT1523" s="110"/>
      <c r="AU1523" s="110"/>
      <c r="AV1523" s="110"/>
      <c r="AW1523" s="110"/>
      <c r="AX1523" s="110"/>
      <c r="AY1523" s="110"/>
      <c r="AZ1523" s="110"/>
    </row>
    <row r="1524" spans="2:52" s="16" customFormat="1" x14ac:dyDescent="0.25">
      <c r="B1524" s="53"/>
      <c r="C1524" s="15"/>
      <c r="I1524" s="15"/>
      <c r="O1524" s="110"/>
      <c r="P1524" s="110"/>
      <c r="Q1524" s="110"/>
      <c r="R1524" s="110"/>
      <c r="S1524" s="110"/>
      <c r="T1524" s="110"/>
      <c r="U1524" s="110"/>
      <c r="V1524" s="110"/>
      <c r="W1524" s="110"/>
      <c r="X1524" s="110"/>
      <c r="Y1524" s="110"/>
      <c r="Z1524" s="110"/>
      <c r="AA1524" s="110"/>
      <c r="AB1524" s="110"/>
      <c r="AC1524" s="110"/>
      <c r="AD1524" s="110"/>
      <c r="AE1524" s="110"/>
      <c r="AF1524" s="110"/>
      <c r="AG1524" s="110"/>
      <c r="AH1524" s="110"/>
      <c r="AI1524" s="110"/>
      <c r="AJ1524" s="110"/>
      <c r="AK1524" s="110"/>
      <c r="AL1524" s="110"/>
      <c r="AM1524" s="110"/>
      <c r="AN1524" s="110"/>
      <c r="AO1524" s="110"/>
      <c r="AP1524" s="110"/>
      <c r="AQ1524" s="110"/>
      <c r="AR1524" s="110"/>
      <c r="AS1524" s="110"/>
      <c r="AT1524" s="110"/>
      <c r="AU1524" s="110"/>
      <c r="AV1524" s="110"/>
      <c r="AW1524" s="110"/>
      <c r="AX1524" s="110"/>
      <c r="AY1524" s="110"/>
      <c r="AZ1524" s="110"/>
    </row>
    <row r="1525" spans="2:52" s="16" customFormat="1" x14ac:dyDescent="0.25">
      <c r="B1525" s="53"/>
      <c r="C1525" s="15"/>
      <c r="I1525" s="15"/>
      <c r="O1525" s="110"/>
      <c r="P1525" s="110"/>
      <c r="Q1525" s="110"/>
      <c r="R1525" s="110"/>
      <c r="S1525" s="110"/>
      <c r="T1525" s="110"/>
      <c r="U1525" s="110"/>
      <c r="V1525" s="110"/>
      <c r="W1525" s="110"/>
      <c r="X1525" s="110"/>
      <c r="Y1525" s="110"/>
      <c r="Z1525" s="110"/>
      <c r="AA1525" s="110"/>
      <c r="AB1525" s="110"/>
      <c r="AC1525" s="110"/>
      <c r="AD1525" s="110"/>
      <c r="AE1525" s="110"/>
      <c r="AF1525" s="110"/>
      <c r="AG1525" s="110"/>
      <c r="AH1525" s="110"/>
      <c r="AI1525" s="110"/>
      <c r="AJ1525" s="110"/>
      <c r="AK1525" s="110"/>
      <c r="AL1525" s="110"/>
      <c r="AM1525" s="110"/>
      <c r="AN1525" s="110"/>
      <c r="AO1525" s="110"/>
      <c r="AP1525" s="110"/>
      <c r="AQ1525" s="110"/>
      <c r="AR1525" s="110"/>
      <c r="AS1525" s="110"/>
      <c r="AT1525" s="110"/>
      <c r="AU1525" s="110"/>
      <c r="AV1525" s="110"/>
      <c r="AW1525" s="110"/>
      <c r="AX1525" s="110"/>
      <c r="AY1525" s="110"/>
      <c r="AZ1525" s="110"/>
    </row>
    <row r="1526" spans="2:52" s="16" customFormat="1" x14ac:dyDescent="0.25">
      <c r="B1526" s="53"/>
      <c r="C1526" s="15"/>
      <c r="I1526" s="15"/>
      <c r="O1526" s="110"/>
      <c r="P1526" s="110"/>
      <c r="Q1526" s="110"/>
      <c r="R1526" s="110"/>
      <c r="S1526" s="110"/>
      <c r="T1526" s="110"/>
      <c r="U1526" s="110"/>
      <c r="V1526" s="110"/>
      <c r="W1526" s="110"/>
      <c r="X1526" s="110"/>
      <c r="Y1526" s="110"/>
      <c r="Z1526" s="110"/>
      <c r="AA1526" s="110"/>
      <c r="AB1526" s="110"/>
      <c r="AC1526" s="110"/>
      <c r="AD1526" s="110"/>
      <c r="AE1526" s="110"/>
      <c r="AF1526" s="110"/>
      <c r="AG1526" s="110"/>
      <c r="AH1526" s="110"/>
      <c r="AI1526" s="110"/>
      <c r="AJ1526" s="110"/>
      <c r="AK1526" s="110"/>
      <c r="AL1526" s="110"/>
      <c r="AM1526" s="110"/>
      <c r="AN1526" s="110"/>
      <c r="AO1526" s="110"/>
      <c r="AP1526" s="110"/>
      <c r="AQ1526" s="110"/>
      <c r="AR1526" s="110"/>
      <c r="AS1526" s="110"/>
      <c r="AT1526" s="110"/>
      <c r="AU1526" s="110"/>
      <c r="AV1526" s="110"/>
      <c r="AW1526" s="110"/>
      <c r="AX1526" s="110"/>
      <c r="AY1526" s="110"/>
      <c r="AZ1526" s="110"/>
    </row>
    <row r="1527" spans="2:52" s="16" customFormat="1" x14ac:dyDescent="0.25">
      <c r="B1527" s="53"/>
      <c r="C1527" s="15"/>
      <c r="I1527" s="15"/>
      <c r="O1527" s="110"/>
      <c r="P1527" s="110"/>
      <c r="Q1527" s="110"/>
      <c r="R1527" s="110"/>
      <c r="S1527" s="110"/>
      <c r="T1527" s="110"/>
      <c r="U1527" s="110"/>
      <c r="V1527" s="110"/>
      <c r="W1527" s="110"/>
      <c r="X1527" s="110"/>
      <c r="Y1527" s="110"/>
      <c r="Z1527" s="110"/>
      <c r="AA1527" s="110"/>
      <c r="AB1527" s="110"/>
      <c r="AC1527" s="110"/>
      <c r="AD1527" s="110"/>
      <c r="AE1527" s="110"/>
      <c r="AF1527" s="110"/>
      <c r="AG1527" s="110"/>
      <c r="AH1527" s="110"/>
      <c r="AI1527" s="110"/>
      <c r="AJ1527" s="110"/>
      <c r="AK1527" s="110"/>
      <c r="AL1527" s="110"/>
      <c r="AM1527" s="110"/>
      <c r="AN1527" s="110"/>
      <c r="AO1527" s="110"/>
      <c r="AP1527" s="110"/>
      <c r="AQ1527" s="110"/>
      <c r="AR1527" s="110"/>
      <c r="AS1527" s="110"/>
      <c r="AT1527" s="110"/>
      <c r="AU1527" s="110"/>
      <c r="AV1527" s="110"/>
      <c r="AW1527" s="110"/>
      <c r="AX1527" s="110"/>
      <c r="AY1527" s="110"/>
      <c r="AZ1527" s="110"/>
    </row>
    <row r="1528" spans="2:52" s="16" customFormat="1" x14ac:dyDescent="0.25">
      <c r="B1528" s="53"/>
      <c r="C1528" s="15"/>
      <c r="I1528" s="15"/>
      <c r="O1528" s="110"/>
      <c r="P1528" s="110"/>
      <c r="Q1528" s="110"/>
      <c r="R1528" s="110"/>
      <c r="S1528" s="110"/>
      <c r="T1528" s="110"/>
      <c r="U1528" s="110"/>
      <c r="V1528" s="110"/>
      <c r="W1528" s="110"/>
      <c r="X1528" s="110"/>
      <c r="Y1528" s="110"/>
      <c r="Z1528" s="110"/>
      <c r="AA1528" s="110"/>
      <c r="AB1528" s="110"/>
      <c r="AC1528" s="110"/>
      <c r="AD1528" s="110"/>
      <c r="AE1528" s="110"/>
      <c r="AF1528" s="110"/>
      <c r="AG1528" s="110"/>
      <c r="AH1528" s="110"/>
      <c r="AI1528" s="110"/>
      <c r="AJ1528" s="110"/>
      <c r="AK1528" s="110"/>
      <c r="AL1528" s="110"/>
      <c r="AM1528" s="110"/>
      <c r="AN1528" s="110"/>
      <c r="AO1528" s="110"/>
      <c r="AP1528" s="110"/>
      <c r="AQ1528" s="110"/>
      <c r="AR1528" s="110"/>
      <c r="AS1528" s="110"/>
      <c r="AT1528" s="110"/>
      <c r="AU1528" s="110"/>
      <c r="AV1528" s="110"/>
      <c r="AW1528" s="110"/>
      <c r="AX1528" s="110"/>
      <c r="AY1528" s="110"/>
      <c r="AZ1528" s="110"/>
    </row>
    <row r="1529" spans="2:52" s="16" customFormat="1" x14ac:dyDescent="0.25">
      <c r="B1529" s="53"/>
      <c r="C1529" s="15"/>
      <c r="I1529" s="15"/>
      <c r="O1529" s="110"/>
      <c r="P1529" s="110"/>
      <c r="Q1529" s="110"/>
      <c r="R1529" s="110"/>
      <c r="S1529" s="110"/>
      <c r="T1529" s="110"/>
      <c r="U1529" s="110"/>
      <c r="V1529" s="110"/>
      <c r="W1529" s="110"/>
      <c r="X1529" s="110"/>
      <c r="Y1529" s="110"/>
      <c r="Z1529" s="110"/>
      <c r="AA1529" s="110"/>
      <c r="AB1529" s="110"/>
      <c r="AC1529" s="110"/>
      <c r="AD1529" s="110"/>
      <c r="AE1529" s="110"/>
      <c r="AF1529" s="110"/>
      <c r="AG1529" s="110"/>
      <c r="AH1529" s="110"/>
      <c r="AI1529" s="110"/>
      <c r="AJ1529" s="110"/>
      <c r="AK1529" s="110"/>
      <c r="AL1529" s="110"/>
      <c r="AM1529" s="110"/>
      <c r="AN1529" s="110"/>
      <c r="AO1529" s="110"/>
      <c r="AP1529" s="110"/>
      <c r="AQ1529" s="110"/>
      <c r="AR1529" s="110"/>
      <c r="AS1529" s="110"/>
      <c r="AT1529" s="110"/>
      <c r="AU1529" s="110"/>
      <c r="AV1529" s="110"/>
      <c r="AW1529" s="110"/>
      <c r="AX1529" s="110"/>
      <c r="AY1529" s="110"/>
      <c r="AZ1529" s="110"/>
    </row>
    <row r="1530" spans="2:52" s="16" customFormat="1" x14ac:dyDescent="0.25">
      <c r="B1530" s="53"/>
      <c r="C1530" s="15"/>
      <c r="I1530" s="15"/>
      <c r="O1530" s="110"/>
      <c r="P1530" s="110"/>
      <c r="Q1530" s="110"/>
      <c r="R1530" s="110"/>
      <c r="S1530" s="110"/>
      <c r="T1530" s="110"/>
      <c r="U1530" s="110"/>
      <c r="V1530" s="110"/>
      <c r="W1530" s="110"/>
      <c r="X1530" s="110"/>
      <c r="Y1530" s="110"/>
      <c r="Z1530" s="110"/>
      <c r="AA1530" s="110"/>
      <c r="AB1530" s="110"/>
      <c r="AC1530" s="110"/>
      <c r="AD1530" s="110"/>
      <c r="AE1530" s="110"/>
      <c r="AF1530" s="110"/>
      <c r="AG1530" s="110"/>
      <c r="AH1530" s="110"/>
      <c r="AI1530" s="110"/>
      <c r="AJ1530" s="110"/>
      <c r="AK1530" s="110"/>
      <c r="AL1530" s="110"/>
      <c r="AM1530" s="110"/>
      <c r="AN1530" s="110"/>
      <c r="AO1530" s="110"/>
      <c r="AP1530" s="110"/>
      <c r="AQ1530" s="110"/>
      <c r="AR1530" s="110"/>
      <c r="AS1530" s="110"/>
      <c r="AT1530" s="110"/>
      <c r="AU1530" s="110"/>
      <c r="AV1530" s="110"/>
      <c r="AW1530" s="110"/>
      <c r="AX1530" s="110"/>
      <c r="AY1530" s="110"/>
      <c r="AZ1530" s="110"/>
    </row>
    <row r="1531" spans="2:52" s="16" customFormat="1" x14ac:dyDescent="0.25">
      <c r="B1531" s="53"/>
      <c r="C1531" s="15"/>
      <c r="I1531" s="15"/>
      <c r="O1531" s="110"/>
      <c r="P1531" s="110"/>
      <c r="Q1531" s="110"/>
      <c r="R1531" s="110"/>
      <c r="S1531" s="110"/>
      <c r="T1531" s="110"/>
      <c r="U1531" s="110"/>
      <c r="V1531" s="110"/>
      <c r="W1531" s="110"/>
      <c r="X1531" s="110"/>
      <c r="Y1531" s="110"/>
      <c r="Z1531" s="110"/>
      <c r="AA1531" s="110"/>
      <c r="AB1531" s="110"/>
      <c r="AC1531" s="110"/>
      <c r="AD1531" s="110"/>
      <c r="AE1531" s="110"/>
      <c r="AF1531" s="110"/>
      <c r="AG1531" s="110"/>
      <c r="AH1531" s="110"/>
      <c r="AI1531" s="110"/>
      <c r="AJ1531" s="110"/>
      <c r="AK1531" s="110"/>
      <c r="AL1531" s="110"/>
      <c r="AM1531" s="110"/>
      <c r="AN1531" s="110"/>
      <c r="AO1531" s="110"/>
      <c r="AP1531" s="110"/>
      <c r="AQ1531" s="110"/>
      <c r="AR1531" s="110"/>
      <c r="AS1531" s="110"/>
      <c r="AT1531" s="110"/>
      <c r="AU1531" s="110"/>
      <c r="AV1531" s="110"/>
      <c r="AW1531" s="110"/>
      <c r="AX1531" s="110"/>
      <c r="AY1531" s="110"/>
      <c r="AZ1531" s="110"/>
    </row>
    <row r="1532" spans="2:52" s="16" customFormat="1" x14ac:dyDescent="0.25">
      <c r="B1532" s="53"/>
      <c r="C1532" s="15"/>
      <c r="I1532" s="15"/>
      <c r="O1532" s="110"/>
      <c r="P1532" s="110"/>
      <c r="Q1532" s="110"/>
      <c r="R1532" s="110"/>
      <c r="S1532" s="110"/>
      <c r="T1532" s="110"/>
      <c r="U1532" s="110"/>
      <c r="V1532" s="110"/>
      <c r="W1532" s="110"/>
      <c r="X1532" s="110"/>
      <c r="Y1532" s="110"/>
      <c r="Z1532" s="110"/>
      <c r="AA1532" s="110"/>
      <c r="AB1532" s="110"/>
      <c r="AC1532" s="110"/>
      <c r="AD1532" s="110"/>
      <c r="AE1532" s="110"/>
      <c r="AF1532" s="110"/>
      <c r="AG1532" s="110"/>
      <c r="AH1532" s="110"/>
      <c r="AI1532" s="110"/>
      <c r="AJ1532" s="110"/>
      <c r="AK1532" s="110"/>
      <c r="AL1532" s="110"/>
      <c r="AM1532" s="110"/>
      <c r="AN1532" s="110"/>
      <c r="AO1532" s="110"/>
      <c r="AP1532" s="110"/>
      <c r="AQ1532" s="110"/>
      <c r="AR1532" s="110"/>
      <c r="AS1532" s="110"/>
      <c r="AT1532" s="110"/>
      <c r="AU1532" s="110"/>
      <c r="AV1532" s="110"/>
      <c r="AW1532" s="110"/>
      <c r="AX1532" s="110"/>
      <c r="AY1532" s="110"/>
      <c r="AZ1532" s="110"/>
    </row>
    <row r="1533" spans="2:52" s="16" customFormat="1" x14ac:dyDescent="0.25">
      <c r="B1533" s="53"/>
      <c r="C1533" s="15"/>
      <c r="I1533" s="15"/>
      <c r="O1533" s="110"/>
      <c r="P1533" s="110"/>
      <c r="Q1533" s="110"/>
      <c r="R1533" s="110"/>
      <c r="S1533" s="110"/>
      <c r="T1533" s="110"/>
      <c r="U1533" s="110"/>
      <c r="V1533" s="110"/>
      <c r="W1533" s="110"/>
      <c r="X1533" s="110"/>
      <c r="Y1533" s="110"/>
      <c r="Z1533" s="110"/>
      <c r="AA1533" s="110"/>
      <c r="AB1533" s="110"/>
      <c r="AC1533" s="110"/>
      <c r="AD1533" s="110"/>
      <c r="AE1533" s="110"/>
      <c r="AF1533" s="110"/>
      <c r="AG1533" s="110"/>
      <c r="AH1533" s="110"/>
      <c r="AI1533" s="110"/>
      <c r="AJ1533" s="110"/>
      <c r="AK1533" s="110"/>
      <c r="AL1533" s="110"/>
      <c r="AM1533" s="110"/>
      <c r="AN1533" s="110"/>
      <c r="AO1533" s="110"/>
      <c r="AP1533" s="110"/>
      <c r="AQ1533" s="110"/>
      <c r="AR1533" s="110"/>
      <c r="AS1533" s="110"/>
      <c r="AT1533" s="110"/>
      <c r="AU1533" s="110"/>
      <c r="AV1533" s="110"/>
      <c r="AW1533" s="110"/>
      <c r="AX1533" s="110"/>
      <c r="AY1533" s="110"/>
      <c r="AZ1533" s="110"/>
    </row>
    <row r="1534" spans="2:52" s="16" customFormat="1" x14ac:dyDescent="0.25">
      <c r="B1534" s="53"/>
      <c r="C1534" s="15"/>
      <c r="I1534" s="15"/>
      <c r="O1534" s="110"/>
      <c r="P1534" s="110"/>
      <c r="Q1534" s="110"/>
      <c r="R1534" s="110"/>
      <c r="S1534" s="110"/>
      <c r="T1534" s="110"/>
      <c r="U1534" s="110"/>
      <c r="V1534" s="110"/>
      <c r="W1534" s="110"/>
      <c r="X1534" s="110"/>
      <c r="Y1534" s="110"/>
      <c r="Z1534" s="110"/>
      <c r="AA1534" s="110"/>
      <c r="AB1534" s="110"/>
      <c r="AC1534" s="110"/>
      <c r="AD1534" s="110"/>
      <c r="AE1534" s="110"/>
      <c r="AF1534" s="110"/>
      <c r="AG1534" s="110"/>
      <c r="AH1534" s="110"/>
      <c r="AI1534" s="110"/>
      <c r="AJ1534" s="110"/>
      <c r="AK1534" s="110"/>
      <c r="AL1534" s="110"/>
      <c r="AM1534" s="110"/>
      <c r="AN1534" s="110"/>
      <c r="AO1534" s="110"/>
      <c r="AP1534" s="110"/>
      <c r="AQ1534" s="110"/>
      <c r="AR1534" s="110"/>
      <c r="AS1534" s="110"/>
      <c r="AT1534" s="110"/>
      <c r="AU1534" s="110"/>
      <c r="AV1534" s="110"/>
      <c r="AW1534" s="110"/>
      <c r="AX1534" s="110"/>
      <c r="AY1534" s="110"/>
      <c r="AZ1534" s="110"/>
    </row>
    <row r="1535" spans="2:52" s="16" customFormat="1" x14ac:dyDescent="0.25">
      <c r="B1535" s="53"/>
      <c r="C1535" s="15"/>
      <c r="I1535" s="15"/>
      <c r="O1535" s="110"/>
      <c r="P1535" s="110"/>
      <c r="Q1535" s="110"/>
      <c r="R1535" s="110"/>
      <c r="S1535" s="110"/>
      <c r="T1535" s="110"/>
      <c r="U1535" s="110"/>
      <c r="V1535" s="110"/>
      <c r="W1535" s="110"/>
      <c r="X1535" s="110"/>
      <c r="Y1535" s="110"/>
      <c r="Z1535" s="110"/>
      <c r="AA1535" s="110"/>
      <c r="AB1535" s="110"/>
      <c r="AC1535" s="110"/>
      <c r="AD1535" s="110"/>
      <c r="AE1535" s="110"/>
      <c r="AF1535" s="110"/>
      <c r="AG1535" s="110"/>
      <c r="AH1535" s="110"/>
      <c r="AI1535" s="110"/>
      <c r="AJ1535" s="110"/>
      <c r="AK1535" s="110"/>
      <c r="AL1535" s="110"/>
      <c r="AM1535" s="110"/>
      <c r="AN1535" s="110"/>
      <c r="AO1535" s="110"/>
      <c r="AP1535" s="110"/>
      <c r="AQ1535" s="110"/>
      <c r="AR1535" s="110"/>
      <c r="AS1535" s="110"/>
      <c r="AT1535" s="110"/>
      <c r="AU1535" s="110"/>
      <c r="AV1535" s="110"/>
      <c r="AW1535" s="110"/>
      <c r="AX1535" s="110"/>
      <c r="AY1535" s="110"/>
      <c r="AZ1535" s="110"/>
    </row>
    <row r="1536" spans="2:52" s="16" customFormat="1" x14ac:dyDescent="0.25">
      <c r="B1536" s="53"/>
      <c r="C1536" s="15"/>
      <c r="I1536" s="15"/>
      <c r="O1536" s="110"/>
      <c r="P1536" s="110"/>
      <c r="Q1536" s="110"/>
      <c r="R1536" s="110"/>
      <c r="S1536" s="110"/>
      <c r="T1536" s="110"/>
      <c r="U1536" s="110"/>
      <c r="V1536" s="110"/>
      <c r="W1536" s="110"/>
      <c r="X1536" s="110"/>
      <c r="Y1536" s="110"/>
      <c r="Z1536" s="110"/>
      <c r="AA1536" s="110"/>
      <c r="AB1536" s="110"/>
      <c r="AC1536" s="110"/>
      <c r="AD1536" s="110"/>
      <c r="AE1536" s="110"/>
      <c r="AF1536" s="110"/>
      <c r="AG1536" s="110"/>
      <c r="AH1536" s="110"/>
      <c r="AI1536" s="110"/>
      <c r="AJ1536" s="110"/>
      <c r="AK1536" s="110"/>
      <c r="AL1536" s="110"/>
      <c r="AM1536" s="110"/>
      <c r="AN1536" s="110"/>
      <c r="AO1536" s="110"/>
      <c r="AP1536" s="110"/>
      <c r="AQ1536" s="110"/>
      <c r="AR1536" s="110"/>
      <c r="AS1536" s="110"/>
      <c r="AT1536" s="110"/>
      <c r="AU1536" s="110"/>
      <c r="AV1536" s="110"/>
      <c r="AW1536" s="110"/>
      <c r="AX1536" s="110"/>
      <c r="AY1536" s="110"/>
      <c r="AZ1536" s="110"/>
    </row>
    <row r="1537" spans="2:52" s="16" customFormat="1" x14ac:dyDescent="0.25">
      <c r="B1537" s="53"/>
      <c r="C1537" s="15"/>
      <c r="I1537" s="15"/>
      <c r="O1537" s="110"/>
      <c r="P1537" s="110"/>
      <c r="Q1537" s="110"/>
      <c r="R1537" s="110"/>
      <c r="S1537" s="110"/>
      <c r="T1537" s="110"/>
      <c r="U1537" s="110"/>
      <c r="V1537" s="110"/>
      <c r="W1537" s="110"/>
      <c r="X1537" s="110"/>
      <c r="Y1537" s="110"/>
      <c r="Z1537" s="110"/>
      <c r="AA1537" s="110"/>
      <c r="AB1537" s="110"/>
      <c r="AC1537" s="110"/>
      <c r="AD1537" s="110"/>
      <c r="AE1537" s="110"/>
      <c r="AF1537" s="110"/>
      <c r="AG1537" s="110"/>
      <c r="AH1537" s="110"/>
      <c r="AI1537" s="110"/>
      <c r="AJ1537" s="110"/>
      <c r="AK1537" s="110"/>
      <c r="AL1537" s="110"/>
      <c r="AM1537" s="110"/>
      <c r="AN1537" s="110"/>
      <c r="AO1537" s="110"/>
      <c r="AP1537" s="110"/>
      <c r="AQ1537" s="110"/>
      <c r="AR1537" s="110"/>
      <c r="AS1537" s="110"/>
      <c r="AT1537" s="110"/>
      <c r="AU1537" s="110"/>
      <c r="AV1537" s="110"/>
      <c r="AW1537" s="110"/>
      <c r="AX1537" s="110"/>
      <c r="AY1537" s="110"/>
      <c r="AZ1537" s="110"/>
    </row>
    <row r="1538" spans="2:52" s="16" customFormat="1" x14ac:dyDescent="0.25">
      <c r="B1538" s="53"/>
      <c r="C1538" s="15"/>
      <c r="I1538" s="15"/>
      <c r="O1538" s="110"/>
      <c r="P1538" s="110"/>
      <c r="Q1538" s="110"/>
      <c r="R1538" s="110"/>
      <c r="S1538" s="110"/>
      <c r="T1538" s="110"/>
      <c r="U1538" s="110"/>
      <c r="V1538" s="110"/>
      <c r="W1538" s="110"/>
      <c r="X1538" s="110"/>
      <c r="Y1538" s="110"/>
      <c r="Z1538" s="110"/>
      <c r="AA1538" s="110"/>
      <c r="AB1538" s="110"/>
      <c r="AC1538" s="110"/>
      <c r="AD1538" s="110"/>
      <c r="AE1538" s="110"/>
      <c r="AF1538" s="110"/>
      <c r="AG1538" s="110"/>
      <c r="AH1538" s="110"/>
      <c r="AI1538" s="110"/>
      <c r="AJ1538" s="110"/>
      <c r="AK1538" s="110"/>
      <c r="AL1538" s="110"/>
      <c r="AM1538" s="110"/>
      <c r="AN1538" s="110"/>
      <c r="AO1538" s="110"/>
      <c r="AP1538" s="110"/>
      <c r="AQ1538" s="110"/>
      <c r="AR1538" s="110"/>
      <c r="AS1538" s="110"/>
      <c r="AT1538" s="110"/>
      <c r="AU1538" s="110"/>
      <c r="AV1538" s="110"/>
      <c r="AW1538" s="110"/>
      <c r="AX1538" s="110"/>
      <c r="AY1538" s="110"/>
      <c r="AZ1538" s="110"/>
    </row>
    <row r="1539" spans="2:52" s="16" customFormat="1" x14ac:dyDescent="0.25">
      <c r="B1539" s="53"/>
      <c r="C1539" s="15"/>
      <c r="I1539" s="15"/>
      <c r="O1539" s="110"/>
      <c r="P1539" s="110"/>
      <c r="Q1539" s="110"/>
      <c r="R1539" s="110"/>
      <c r="S1539" s="110"/>
      <c r="T1539" s="110"/>
      <c r="U1539" s="110"/>
      <c r="V1539" s="110"/>
      <c r="W1539" s="110"/>
      <c r="X1539" s="110"/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  <c r="AI1539" s="110"/>
      <c r="AJ1539" s="110"/>
      <c r="AK1539" s="110"/>
      <c r="AL1539" s="110"/>
      <c r="AM1539" s="110"/>
      <c r="AN1539" s="110"/>
      <c r="AO1539" s="110"/>
      <c r="AP1539" s="110"/>
      <c r="AQ1539" s="110"/>
      <c r="AR1539" s="110"/>
      <c r="AS1539" s="110"/>
      <c r="AT1539" s="110"/>
      <c r="AU1539" s="110"/>
      <c r="AV1539" s="110"/>
      <c r="AW1539" s="110"/>
      <c r="AX1539" s="110"/>
      <c r="AY1539" s="110"/>
      <c r="AZ1539" s="110"/>
    </row>
    <row r="1540" spans="2:52" s="16" customFormat="1" x14ac:dyDescent="0.25">
      <c r="B1540" s="53"/>
      <c r="C1540" s="15"/>
      <c r="I1540" s="15"/>
      <c r="O1540" s="110"/>
      <c r="P1540" s="110"/>
      <c r="Q1540" s="110"/>
      <c r="R1540" s="110"/>
      <c r="S1540" s="110"/>
      <c r="T1540" s="110"/>
      <c r="U1540" s="110"/>
      <c r="V1540" s="110"/>
      <c r="W1540" s="110"/>
      <c r="X1540" s="110"/>
      <c r="Y1540" s="110"/>
      <c r="Z1540" s="110"/>
      <c r="AA1540" s="110"/>
      <c r="AB1540" s="110"/>
      <c r="AC1540" s="110"/>
      <c r="AD1540" s="110"/>
      <c r="AE1540" s="110"/>
      <c r="AF1540" s="110"/>
      <c r="AG1540" s="110"/>
      <c r="AH1540" s="110"/>
      <c r="AI1540" s="110"/>
      <c r="AJ1540" s="110"/>
      <c r="AK1540" s="110"/>
      <c r="AL1540" s="110"/>
      <c r="AM1540" s="110"/>
      <c r="AN1540" s="110"/>
      <c r="AO1540" s="110"/>
      <c r="AP1540" s="110"/>
      <c r="AQ1540" s="110"/>
      <c r="AR1540" s="110"/>
      <c r="AS1540" s="110"/>
      <c r="AT1540" s="110"/>
      <c r="AU1540" s="110"/>
      <c r="AV1540" s="110"/>
      <c r="AW1540" s="110"/>
      <c r="AX1540" s="110"/>
      <c r="AY1540" s="110"/>
      <c r="AZ1540" s="110"/>
    </row>
    <row r="1541" spans="2:52" s="16" customFormat="1" x14ac:dyDescent="0.25">
      <c r="B1541" s="53"/>
      <c r="C1541" s="15"/>
      <c r="I1541" s="15"/>
      <c r="O1541" s="110"/>
      <c r="P1541" s="110"/>
      <c r="Q1541" s="110"/>
      <c r="R1541" s="110"/>
      <c r="S1541" s="110"/>
      <c r="T1541" s="110"/>
      <c r="U1541" s="110"/>
      <c r="V1541" s="110"/>
      <c r="W1541" s="110"/>
      <c r="X1541" s="110"/>
      <c r="Y1541" s="110"/>
      <c r="Z1541" s="110"/>
      <c r="AA1541" s="110"/>
      <c r="AB1541" s="110"/>
      <c r="AC1541" s="110"/>
      <c r="AD1541" s="110"/>
      <c r="AE1541" s="110"/>
      <c r="AF1541" s="110"/>
      <c r="AG1541" s="110"/>
      <c r="AH1541" s="110"/>
      <c r="AI1541" s="110"/>
      <c r="AJ1541" s="110"/>
      <c r="AK1541" s="110"/>
      <c r="AL1541" s="110"/>
      <c r="AM1541" s="110"/>
      <c r="AN1541" s="110"/>
      <c r="AO1541" s="110"/>
      <c r="AP1541" s="110"/>
      <c r="AQ1541" s="110"/>
      <c r="AR1541" s="110"/>
      <c r="AS1541" s="110"/>
      <c r="AT1541" s="110"/>
      <c r="AU1541" s="110"/>
      <c r="AV1541" s="110"/>
      <c r="AW1541" s="110"/>
      <c r="AX1541" s="110"/>
      <c r="AY1541" s="110"/>
      <c r="AZ1541" s="110"/>
    </row>
    <row r="1542" spans="2:52" s="16" customFormat="1" x14ac:dyDescent="0.25">
      <c r="B1542" s="53"/>
      <c r="C1542" s="15"/>
      <c r="I1542" s="15"/>
      <c r="O1542" s="110"/>
      <c r="P1542" s="110"/>
      <c r="Q1542" s="110"/>
      <c r="R1542" s="110"/>
      <c r="S1542" s="110"/>
      <c r="T1542" s="110"/>
      <c r="U1542" s="110"/>
      <c r="V1542" s="110"/>
      <c r="W1542" s="110"/>
      <c r="X1542" s="110"/>
      <c r="Y1542" s="110"/>
      <c r="Z1542" s="110"/>
      <c r="AA1542" s="110"/>
      <c r="AB1542" s="110"/>
      <c r="AC1542" s="110"/>
      <c r="AD1542" s="110"/>
      <c r="AE1542" s="110"/>
      <c r="AF1542" s="110"/>
      <c r="AG1542" s="110"/>
      <c r="AH1542" s="110"/>
      <c r="AI1542" s="110"/>
      <c r="AJ1542" s="110"/>
      <c r="AK1542" s="110"/>
      <c r="AL1542" s="110"/>
      <c r="AM1542" s="110"/>
      <c r="AN1542" s="110"/>
      <c r="AO1542" s="110"/>
      <c r="AP1542" s="110"/>
      <c r="AQ1542" s="110"/>
      <c r="AR1542" s="110"/>
      <c r="AS1542" s="110"/>
      <c r="AT1542" s="110"/>
      <c r="AU1542" s="110"/>
      <c r="AV1542" s="110"/>
      <c r="AW1542" s="110"/>
      <c r="AX1542" s="110"/>
      <c r="AY1542" s="110"/>
      <c r="AZ1542" s="110"/>
    </row>
    <row r="1543" spans="2:52" s="16" customFormat="1" x14ac:dyDescent="0.25">
      <c r="B1543" s="53"/>
      <c r="C1543" s="15"/>
      <c r="I1543" s="15"/>
      <c r="O1543" s="110"/>
      <c r="P1543" s="110"/>
      <c r="Q1543" s="110"/>
      <c r="R1543" s="110"/>
      <c r="S1543" s="110"/>
      <c r="T1543" s="110"/>
      <c r="U1543" s="110"/>
      <c r="V1543" s="110"/>
      <c r="W1543" s="110"/>
      <c r="X1543" s="110"/>
      <c r="Y1543" s="110"/>
      <c r="Z1543" s="110"/>
      <c r="AA1543" s="110"/>
      <c r="AB1543" s="110"/>
      <c r="AC1543" s="110"/>
      <c r="AD1543" s="110"/>
      <c r="AE1543" s="110"/>
      <c r="AF1543" s="110"/>
      <c r="AG1543" s="110"/>
      <c r="AH1543" s="110"/>
      <c r="AI1543" s="110"/>
      <c r="AJ1543" s="110"/>
      <c r="AK1543" s="110"/>
      <c r="AL1543" s="110"/>
      <c r="AM1543" s="110"/>
      <c r="AN1543" s="110"/>
      <c r="AO1543" s="110"/>
      <c r="AP1543" s="110"/>
      <c r="AQ1543" s="110"/>
      <c r="AR1543" s="110"/>
      <c r="AS1543" s="110"/>
      <c r="AT1543" s="110"/>
      <c r="AU1543" s="110"/>
      <c r="AV1543" s="110"/>
      <c r="AW1543" s="110"/>
      <c r="AX1543" s="110"/>
      <c r="AY1543" s="110"/>
      <c r="AZ1543" s="110"/>
    </row>
    <row r="1544" spans="2:52" s="16" customFormat="1" x14ac:dyDescent="0.25">
      <c r="B1544" s="53"/>
      <c r="C1544" s="15"/>
      <c r="I1544" s="15"/>
      <c r="O1544" s="110"/>
      <c r="P1544" s="110"/>
      <c r="Q1544" s="110"/>
      <c r="R1544" s="110"/>
      <c r="S1544" s="110"/>
      <c r="T1544" s="110"/>
      <c r="U1544" s="110"/>
      <c r="V1544" s="110"/>
      <c r="W1544" s="110"/>
      <c r="X1544" s="110"/>
      <c r="Y1544" s="110"/>
      <c r="Z1544" s="110"/>
      <c r="AA1544" s="110"/>
      <c r="AB1544" s="110"/>
      <c r="AC1544" s="110"/>
      <c r="AD1544" s="110"/>
      <c r="AE1544" s="110"/>
      <c r="AF1544" s="110"/>
      <c r="AG1544" s="110"/>
      <c r="AH1544" s="110"/>
      <c r="AI1544" s="110"/>
      <c r="AJ1544" s="110"/>
      <c r="AK1544" s="110"/>
      <c r="AL1544" s="110"/>
      <c r="AM1544" s="110"/>
      <c r="AN1544" s="110"/>
      <c r="AO1544" s="110"/>
      <c r="AP1544" s="110"/>
      <c r="AQ1544" s="110"/>
      <c r="AR1544" s="110"/>
      <c r="AS1544" s="110"/>
      <c r="AT1544" s="110"/>
      <c r="AU1544" s="110"/>
      <c r="AV1544" s="110"/>
      <c r="AW1544" s="110"/>
      <c r="AX1544" s="110"/>
      <c r="AY1544" s="110"/>
      <c r="AZ1544" s="110"/>
    </row>
    <row r="1545" spans="2:52" s="16" customFormat="1" x14ac:dyDescent="0.25">
      <c r="B1545" s="53"/>
      <c r="C1545" s="15"/>
      <c r="I1545" s="15"/>
      <c r="O1545" s="110"/>
      <c r="P1545" s="110"/>
      <c r="Q1545" s="110"/>
      <c r="R1545" s="110"/>
      <c r="S1545" s="110"/>
      <c r="T1545" s="110"/>
      <c r="U1545" s="110"/>
      <c r="V1545" s="110"/>
      <c r="W1545" s="110"/>
      <c r="X1545" s="110"/>
      <c r="Y1545" s="110"/>
      <c r="Z1545" s="110"/>
      <c r="AA1545" s="110"/>
      <c r="AB1545" s="110"/>
      <c r="AC1545" s="110"/>
      <c r="AD1545" s="110"/>
      <c r="AE1545" s="110"/>
      <c r="AF1545" s="110"/>
      <c r="AG1545" s="110"/>
      <c r="AH1545" s="110"/>
      <c r="AI1545" s="110"/>
      <c r="AJ1545" s="110"/>
      <c r="AK1545" s="110"/>
      <c r="AL1545" s="110"/>
      <c r="AM1545" s="110"/>
      <c r="AN1545" s="110"/>
      <c r="AO1545" s="110"/>
      <c r="AP1545" s="110"/>
      <c r="AQ1545" s="110"/>
      <c r="AR1545" s="110"/>
      <c r="AS1545" s="110"/>
      <c r="AT1545" s="110"/>
      <c r="AU1545" s="110"/>
      <c r="AV1545" s="110"/>
      <c r="AW1545" s="110"/>
      <c r="AX1545" s="110"/>
      <c r="AY1545" s="110"/>
      <c r="AZ1545" s="110"/>
    </row>
    <row r="1546" spans="2:52" s="16" customFormat="1" x14ac:dyDescent="0.25">
      <c r="B1546" s="53"/>
      <c r="C1546" s="15"/>
      <c r="I1546" s="15"/>
      <c r="O1546" s="110"/>
      <c r="P1546" s="110"/>
      <c r="Q1546" s="110"/>
      <c r="R1546" s="110"/>
      <c r="S1546" s="110"/>
      <c r="T1546" s="110"/>
      <c r="U1546" s="110"/>
      <c r="V1546" s="110"/>
      <c r="W1546" s="110"/>
      <c r="X1546" s="110"/>
      <c r="Y1546" s="110"/>
      <c r="Z1546" s="110"/>
      <c r="AA1546" s="110"/>
      <c r="AB1546" s="110"/>
      <c r="AC1546" s="110"/>
      <c r="AD1546" s="110"/>
      <c r="AE1546" s="110"/>
      <c r="AF1546" s="110"/>
      <c r="AG1546" s="110"/>
      <c r="AH1546" s="110"/>
      <c r="AI1546" s="110"/>
      <c r="AJ1546" s="110"/>
      <c r="AK1546" s="110"/>
      <c r="AL1546" s="110"/>
      <c r="AM1546" s="110"/>
      <c r="AN1546" s="110"/>
      <c r="AO1546" s="110"/>
      <c r="AP1546" s="110"/>
      <c r="AQ1546" s="110"/>
      <c r="AR1546" s="110"/>
      <c r="AS1546" s="110"/>
      <c r="AT1546" s="110"/>
      <c r="AU1546" s="110"/>
      <c r="AV1546" s="110"/>
      <c r="AW1546" s="110"/>
      <c r="AX1546" s="110"/>
      <c r="AY1546" s="110"/>
      <c r="AZ1546" s="110"/>
    </row>
    <row r="1547" spans="2:52" s="16" customFormat="1" x14ac:dyDescent="0.25">
      <c r="B1547" s="53"/>
      <c r="C1547" s="15"/>
      <c r="I1547" s="15"/>
      <c r="O1547" s="110"/>
      <c r="P1547" s="110"/>
      <c r="Q1547" s="110"/>
      <c r="R1547" s="110"/>
      <c r="S1547" s="110"/>
      <c r="T1547" s="110"/>
      <c r="U1547" s="110"/>
      <c r="V1547" s="110"/>
      <c r="W1547" s="110"/>
      <c r="X1547" s="110"/>
      <c r="Y1547" s="110"/>
      <c r="Z1547" s="110"/>
      <c r="AA1547" s="110"/>
      <c r="AB1547" s="110"/>
      <c r="AC1547" s="110"/>
      <c r="AD1547" s="110"/>
      <c r="AE1547" s="110"/>
      <c r="AF1547" s="110"/>
      <c r="AG1547" s="110"/>
      <c r="AH1547" s="110"/>
      <c r="AI1547" s="110"/>
      <c r="AJ1547" s="110"/>
      <c r="AK1547" s="110"/>
      <c r="AL1547" s="110"/>
      <c r="AM1547" s="110"/>
      <c r="AN1547" s="110"/>
      <c r="AO1547" s="110"/>
      <c r="AP1547" s="110"/>
      <c r="AQ1547" s="110"/>
      <c r="AR1547" s="110"/>
      <c r="AS1547" s="110"/>
      <c r="AT1547" s="110"/>
      <c r="AU1547" s="110"/>
      <c r="AV1547" s="110"/>
      <c r="AW1547" s="110"/>
      <c r="AX1547" s="110"/>
      <c r="AY1547" s="110"/>
      <c r="AZ1547" s="110"/>
    </row>
    <row r="1548" spans="2:52" s="16" customFormat="1" x14ac:dyDescent="0.25">
      <c r="B1548" s="53"/>
      <c r="C1548" s="15"/>
      <c r="I1548" s="15"/>
      <c r="O1548" s="110"/>
      <c r="P1548" s="110"/>
      <c r="Q1548" s="110"/>
      <c r="R1548" s="110"/>
      <c r="S1548" s="110"/>
      <c r="T1548" s="110"/>
      <c r="U1548" s="110"/>
      <c r="V1548" s="110"/>
      <c r="W1548" s="110"/>
      <c r="X1548" s="110"/>
      <c r="Y1548" s="110"/>
      <c r="Z1548" s="110"/>
      <c r="AA1548" s="110"/>
      <c r="AB1548" s="110"/>
      <c r="AC1548" s="110"/>
      <c r="AD1548" s="110"/>
      <c r="AE1548" s="110"/>
      <c r="AF1548" s="110"/>
      <c r="AG1548" s="110"/>
      <c r="AH1548" s="110"/>
      <c r="AI1548" s="110"/>
      <c r="AJ1548" s="110"/>
      <c r="AK1548" s="110"/>
      <c r="AL1548" s="110"/>
      <c r="AM1548" s="110"/>
      <c r="AN1548" s="110"/>
      <c r="AO1548" s="110"/>
      <c r="AP1548" s="110"/>
      <c r="AQ1548" s="110"/>
      <c r="AR1548" s="110"/>
      <c r="AS1548" s="110"/>
      <c r="AT1548" s="110"/>
      <c r="AU1548" s="110"/>
      <c r="AV1548" s="110"/>
      <c r="AW1548" s="110"/>
      <c r="AX1548" s="110"/>
      <c r="AY1548" s="110"/>
      <c r="AZ1548" s="110"/>
    </row>
    <row r="1549" spans="2:52" s="16" customFormat="1" x14ac:dyDescent="0.25">
      <c r="B1549" s="53"/>
      <c r="C1549" s="15"/>
      <c r="I1549" s="15"/>
      <c r="O1549" s="110"/>
      <c r="P1549" s="110"/>
      <c r="Q1549" s="110"/>
      <c r="R1549" s="110"/>
      <c r="S1549" s="110"/>
      <c r="T1549" s="110"/>
      <c r="U1549" s="110"/>
      <c r="V1549" s="110"/>
      <c r="W1549" s="110"/>
      <c r="X1549" s="110"/>
      <c r="Y1549" s="110"/>
      <c r="Z1549" s="110"/>
      <c r="AA1549" s="110"/>
      <c r="AB1549" s="110"/>
      <c r="AC1549" s="110"/>
      <c r="AD1549" s="110"/>
      <c r="AE1549" s="110"/>
      <c r="AF1549" s="110"/>
      <c r="AG1549" s="110"/>
      <c r="AH1549" s="110"/>
      <c r="AI1549" s="110"/>
      <c r="AJ1549" s="110"/>
      <c r="AK1549" s="110"/>
      <c r="AL1549" s="110"/>
      <c r="AM1549" s="110"/>
      <c r="AN1549" s="110"/>
      <c r="AO1549" s="110"/>
      <c r="AP1549" s="110"/>
      <c r="AQ1549" s="110"/>
      <c r="AR1549" s="110"/>
      <c r="AS1549" s="110"/>
      <c r="AT1549" s="110"/>
      <c r="AU1549" s="110"/>
      <c r="AV1549" s="110"/>
      <c r="AW1549" s="110"/>
      <c r="AX1549" s="110"/>
      <c r="AY1549" s="110"/>
      <c r="AZ1549" s="110"/>
    </row>
    <row r="1550" spans="2:52" s="16" customFormat="1" x14ac:dyDescent="0.25">
      <c r="B1550" s="53"/>
      <c r="C1550" s="15"/>
      <c r="I1550" s="15"/>
      <c r="O1550" s="110"/>
      <c r="P1550" s="110"/>
      <c r="Q1550" s="110"/>
      <c r="R1550" s="110"/>
      <c r="S1550" s="110"/>
      <c r="T1550" s="110"/>
      <c r="U1550" s="110"/>
      <c r="V1550" s="110"/>
      <c r="W1550" s="110"/>
      <c r="X1550" s="110"/>
      <c r="Y1550" s="110"/>
      <c r="Z1550" s="110"/>
      <c r="AA1550" s="110"/>
      <c r="AB1550" s="110"/>
      <c r="AC1550" s="110"/>
      <c r="AD1550" s="110"/>
      <c r="AE1550" s="110"/>
      <c r="AF1550" s="110"/>
      <c r="AG1550" s="110"/>
      <c r="AH1550" s="110"/>
      <c r="AI1550" s="110"/>
      <c r="AJ1550" s="110"/>
      <c r="AK1550" s="110"/>
      <c r="AL1550" s="110"/>
      <c r="AM1550" s="110"/>
      <c r="AN1550" s="110"/>
      <c r="AO1550" s="110"/>
      <c r="AP1550" s="110"/>
      <c r="AQ1550" s="110"/>
      <c r="AR1550" s="110"/>
      <c r="AS1550" s="110"/>
      <c r="AT1550" s="110"/>
      <c r="AU1550" s="110"/>
      <c r="AV1550" s="110"/>
      <c r="AW1550" s="110"/>
      <c r="AX1550" s="110"/>
      <c r="AY1550" s="110"/>
      <c r="AZ1550" s="110"/>
    </row>
    <row r="1551" spans="2:52" s="16" customFormat="1" x14ac:dyDescent="0.25">
      <c r="B1551" s="53"/>
      <c r="C1551" s="15"/>
      <c r="I1551" s="15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0"/>
      <c r="Y1551" s="110"/>
      <c r="Z1551" s="110"/>
      <c r="AA1551" s="110"/>
      <c r="AB1551" s="110"/>
      <c r="AC1551" s="110"/>
      <c r="AD1551" s="110"/>
      <c r="AE1551" s="110"/>
      <c r="AF1551" s="110"/>
      <c r="AG1551" s="110"/>
      <c r="AH1551" s="110"/>
      <c r="AI1551" s="110"/>
      <c r="AJ1551" s="110"/>
      <c r="AK1551" s="110"/>
      <c r="AL1551" s="110"/>
      <c r="AM1551" s="110"/>
      <c r="AN1551" s="110"/>
      <c r="AO1551" s="110"/>
      <c r="AP1551" s="110"/>
      <c r="AQ1551" s="110"/>
      <c r="AR1551" s="110"/>
      <c r="AS1551" s="110"/>
      <c r="AT1551" s="110"/>
      <c r="AU1551" s="110"/>
      <c r="AV1551" s="110"/>
      <c r="AW1551" s="110"/>
      <c r="AX1551" s="110"/>
      <c r="AY1551" s="110"/>
      <c r="AZ1551" s="110"/>
    </row>
    <row r="1552" spans="2:52" s="16" customFormat="1" x14ac:dyDescent="0.25">
      <c r="B1552" s="53"/>
      <c r="C1552" s="15"/>
      <c r="I1552" s="15"/>
      <c r="O1552" s="110"/>
      <c r="P1552" s="110"/>
      <c r="Q1552" s="110"/>
      <c r="R1552" s="110"/>
      <c r="S1552" s="110"/>
      <c r="T1552" s="110"/>
      <c r="U1552" s="110"/>
      <c r="V1552" s="110"/>
      <c r="W1552" s="110"/>
      <c r="X1552" s="110"/>
      <c r="Y1552" s="110"/>
      <c r="Z1552" s="110"/>
      <c r="AA1552" s="110"/>
      <c r="AB1552" s="110"/>
      <c r="AC1552" s="110"/>
      <c r="AD1552" s="110"/>
      <c r="AE1552" s="110"/>
      <c r="AF1552" s="110"/>
      <c r="AG1552" s="110"/>
      <c r="AH1552" s="110"/>
      <c r="AI1552" s="110"/>
      <c r="AJ1552" s="110"/>
      <c r="AK1552" s="110"/>
      <c r="AL1552" s="110"/>
      <c r="AM1552" s="110"/>
      <c r="AN1552" s="110"/>
      <c r="AO1552" s="110"/>
      <c r="AP1552" s="110"/>
      <c r="AQ1552" s="110"/>
      <c r="AR1552" s="110"/>
      <c r="AS1552" s="110"/>
      <c r="AT1552" s="110"/>
      <c r="AU1552" s="110"/>
      <c r="AV1552" s="110"/>
      <c r="AW1552" s="110"/>
      <c r="AX1552" s="110"/>
      <c r="AY1552" s="110"/>
      <c r="AZ1552" s="110"/>
    </row>
    <row r="1553" spans="2:52" s="16" customFormat="1" x14ac:dyDescent="0.25">
      <c r="B1553" s="53"/>
      <c r="C1553" s="15"/>
      <c r="I1553" s="15"/>
      <c r="O1553" s="110"/>
      <c r="P1553" s="110"/>
      <c r="Q1553" s="110"/>
      <c r="R1553" s="110"/>
      <c r="S1553" s="110"/>
      <c r="T1553" s="110"/>
      <c r="U1553" s="110"/>
      <c r="V1553" s="110"/>
      <c r="W1553" s="110"/>
      <c r="X1553" s="110"/>
      <c r="Y1553" s="110"/>
      <c r="Z1553" s="110"/>
      <c r="AA1553" s="110"/>
      <c r="AB1553" s="110"/>
      <c r="AC1553" s="110"/>
      <c r="AD1553" s="110"/>
      <c r="AE1553" s="110"/>
      <c r="AF1553" s="110"/>
      <c r="AG1553" s="110"/>
      <c r="AH1553" s="110"/>
      <c r="AI1553" s="110"/>
      <c r="AJ1553" s="110"/>
      <c r="AK1553" s="110"/>
      <c r="AL1553" s="110"/>
      <c r="AM1553" s="110"/>
      <c r="AN1553" s="110"/>
      <c r="AO1553" s="110"/>
      <c r="AP1553" s="110"/>
      <c r="AQ1553" s="110"/>
      <c r="AR1553" s="110"/>
      <c r="AS1553" s="110"/>
      <c r="AT1553" s="110"/>
      <c r="AU1553" s="110"/>
      <c r="AV1553" s="110"/>
      <c r="AW1553" s="110"/>
      <c r="AX1553" s="110"/>
      <c r="AY1553" s="110"/>
      <c r="AZ1553" s="110"/>
    </row>
    <row r="1554" spans="2:52" s="16" customFormat="1" x14ac:dyDescent="0.25">
      <c r="B1554" s="53"/>
      <c r="C1554" s="15"/>
      <c r="I1554" s="15"/>
      <c r="O1554" s="110"/>
      <c r="P1554" s="110"/>
      <c r="Q1554" s="110"/>
      <c r="R1554" s="110"/>
      <c r="S1554" s="110"/>
      <c r="T1554" s="110"/>
      <c r="U1554" s="110"/>
      <c r="V1554" s="110"/>
      <c r="W1554" s="110"/>
      <c r="X1554" s="110"/>
      <c r="Y1554" s="110"/>
      <c r="Z1554" s="110"/>
      <c r="AA1554" s="110"/>
      <c r="AB1554" s="110"/>
      <c r="AC1554" s="110"/>
      <c r="AD1554" s="110"/>
      <c r="AE1554" s="110"/>
      <c r="AF1554" s="110"/>
      <c r="AG1554" s="110"/>
      <c r="AH1554" s="110"/>
      <c r="AI1554" s="110"/>
      <c r="AJ1554" s="110"/>
      <c r="AK1554" s="110"/>
      <c r="AL1554" s="110"/>
      <c r="AM1554" s="110"/>
      <c r="AN1554" s="110"/>
      <c r="AO1554" s="110"/>
      <c r="AP1554" s="110"/>
      <c r="AQ1554" s="110"/>
      <c r="AR1554" s="110"/>
      <c r="AS1554" s="110"/>
      <c r="AT1554" s="110"/>
      <c r="AU1554" s="110"/>
      <c r="AV1554" s="110"/>
      <c r="AW1554" s="110"/>
      <c r="AX1554" s="110"/>
      <c r="AY1554" s="110"/>
      <c r="AZ1554" s="110"/>
    </row>
    <row r="1555" spans="2:52" s="16" customFormat="1" x14ac:dyDescent="0.25">
      <c r="B1555" s="53"/>
      <c r="C1555" s="15"/>
      <c r="I1555" s="15"/>
      <c r="O1555" s="110"/>
      <c r="P1555" s="110"/>
      <c r="Q1555" s="110"/>
      <c r="R1555" s="110"/>
      <c r="S1555" s="110"/>
      <c r="T1555" s="110"/>
      <c r="U1555" s="110"/>
      <c r="V1555" s="110"/>
      <c r="W1555" s="110"/>
      <c r="X1555" s="110"/>
      <c r="Y1555" s="110"/>
      <c r="Z1555" s="110"/>
      <c r="AA1555" s="110"/>
      <c r="AB1555" s="110"/>
      <c r="AC1555" s="110"/>
      <c r="AD1555" s="110"/>
      <c r="AE1555" s="110"/>
      <c r="AF1555" s="110"/>
      <c r="AG1555" s="110"/>
      <c r="AH1555" s="110"/>
      <c r="AI1555" s="110"/>
      <c r="AJ1555" s="110"/>
      <c r="AK1555" s="110"/>
      <c r="AL1555" s="110"/>
      <c r="AM1555" s="110"/>
      <c r="AN1555" s="110"/>
      <c r="AO1555" s="110"/>
      <c r="AP1555" s="110"/>
      <c r="AQ1555" s="110"/>
      <c r="AR1555" s="110"/>
      <c r="AS1555" s="110"/>
      <c r="AT1555" s="110"/>
      <c r="AU1555" s="110"/>
      <c r="AV1555" s="110"/>
      <c r="AW1555" s="110"/>
      <c r="AX1555" s="110"/>
      <c r="AY1555" s="110"/>
      <c r="AZ1555" s="110"/>
    </row>
    <row r="1556" spans="2:52" s="16" customFormat="1" x14ac:dyDescent="0.25">
      <c r="B1556" s="53"/>
      <c r="C1556" s="15"/>
      <c r="I1556" s="15"/>
      <c r="O1556" s="110"/>
      <c r="P1556" s="110"/>
      <c r="Q1556" s="110"/>
      <c r="R1556" s="110"/>
      <c r="S1556" s="110"/>
      <c r="T1556" s="110"/>
      <c r="U1556" s="110"/>
      <c r="V1556" s="110"/>
      <c r="W1556" s="110"/>
      <c r="X1556" s="110"/>
      <c r="Y1556" s="110"/>
      <c r="Z1556" s="110"/>
      <c r="AA1556" s="110"/>
      <c r="AB1556" s="110"/>
      <c r="AC1556" s="110"/>
      <c r="AD1556" s="110"/>
      <c r="AE1556" s="110"/>
      <c r="AF1556" s="110"/>
      <c r="AG1556" s="110"/>
      <c r="AH1556" s="110"/>
      <c r="AI1556" s="110"/>
      <c r="AJ1556" s="110"/>
      <c r="AK1556" s="110"/>
      <c r="AL1556" s="110"/>
      <c r="AM1556" s="110"/>
      <c r="AN1556" s="110"/>
      <c r="AO1556" s="110"/>
      <c r="AP1556" s="110"/>
      <c r="AQ1556" s="110"/>
      <c r="AR1556" s="110"/>
      <c r="AS1556" s="110"/>
      <c r="AT1556" s="110"/>
      <c r="AU1556" s="110"/>
      <c r="AV1556" s="110"/>
      <c r="AW1556" s="110"/>
      <c r="AX1556" s="110"/>
      <c r="AY1556" s="110"/>
      <c r="AZ1556" s="110"/>
    </row>
    <row r="1557" spans="2:52" s="16" customFormat="1" x14ac:dyDescent="0.25">
      <c r="B1557" s="53"/>
      <c r="C1557" s="15"/>
      <c r="I1557" s="15"/>
      <c r="O1557" s="110"/>
      <c r="P1557" s="110"/>
      <c r="Q1557" s="110"/>
      <c r="R1557" s="110"/>
      <c r="S1557" s="110"/>
      <c r="T1557" s="110"/>
      <c r="U1557" s="110"/>
      <c r="V1557" s="110"/>
      <c r="W1557" s="110"/>
      <c r="X1557" s="110"/>
      <c r="Y1557" s="110"/>
      <c r="Z1557" s="110"/>
      <c r="AA1557" s="110"/>
      <c r="AB1557" s="110"/>
      <c r="AC1557" s="110"/>
      <c r="AD1557" s="110"/>
      <c r="AE1557" s="110"/>
      <c r="AF1557" s="110"/>
      <c r="AG1557" s="110"/>
      <c r="AH1557" s="110"/>
      <c r="AI1557" s="110"/>
      <c r="AJ1557" s="110"/>
      <c r="AK1557" s="110"/>
      <c r="AL1557" s="110"/>
      <c r="AM1557" s="110"/>
      <c r="AN1557" s="110"/>
      <c r="AO1557" s="110"/>
      <c r="AP1557" s="110"/>
      <c r="AQ1557" s="110"/>
      <c r="AR1557" s="110"/>
      <c r="AS1557" s="110"/>
      <c r="AT1557" s="110"/>
      <c r="AU1557" s="110"/>
      <c r="AV1557" s="110"/>
      <c r="AW1557" s="110"/>
      <c r="AX1557" s="110"/>
      <c r="AY1557" s="110"/>
      <c r="AZ1557" s="110"/>
    </row>
    <row r="1558" spans="2:52" s="16" customFormat="1" x14ac:dyDescent="0.25">
      <c r="B1558" s="53"/>
      <c r="C1558" s="15"/>
      <c r="I1558" s="15"/>
      <c r="O1558" s="110"/>
      <c r="P1558" s="110"/>
      <c r="Q1558" s="110"/>
      <c r="R1558" s="110"/>
      <c r="S1558" s="110"/>
      <c r="T1558" s="110"/>
      <c r="U1558" s="110"/>
      <c r="V1558" s="110"/>
      <c r="W1558" s="110"/>
      <c r="X1558" s="110"/>
      <c r="Y1558" s="110"/>
      <c r="Z1558" s="110"/>
      <c r="AA1558" s="110"/>
      <c r="AB1558" s="110"/>
      <c r="AC1558" s="110"/>
      <c r="AD1558" s="110"/>
      <c r="AE1558" s="110"/>
      <c r="AF1558" s="110"/>
      <c r="AG1558" s="110"/>
      <c r="AH1558" s="110"/>
      <c r="AI1558" s="110"/>
      <c r="AJ1558" s="110"/>
      <c r="AK1558" s="110"/>
      <c r="AL1558" s="110"/>
      <c r="AM1558" s="110"/>
      <c r="AN1558" s="110"/>
      <c r="AO1558" s="110"/>
      <c r="AP1558" s="110"/>
      <c r="AQ1558" s="110"/>
      <c r="AR1558" s="110"/>
      <c r="AS1558" s="110"/>
      <c r="AT1558" s="110"/>
      <c r="AU1558" s="110"/>
      <c r="AV1558" s="110"/>
      <c r="AW1558" s="110"/>
      <c r="AX1558" s="110"/>
      <c r="AY1558" s="110"/>
      <c r="AZ1558" s="110"/>
    </row>
    <row r="1559" spans="2:52" s="16" customFormat="1" x14ac:dyDescent="0.25">
      <c r="B1559" s="53"/>
      <c r="C1559" s="15"/>
      <c r="I1559" s="15"/>
      <c r="O1559" s="110"/>
      <c r="P1559" s="110"/>
      <c r="Q1559" s="110"/>
      <c r="R1559" s="110"/>
      <c r="S1559" s="110"/>
      <c r="T1559" s="110"/>
      <c r="U1559" s="110"/>
      <c r="V1559" s="110"/>
      <c r="W1559" s="110"/>
      <c r="X1559" s="110"/>
      <c r="Y1559" s="110"/>
      <c r="Z1559" s="110"/>
      <c r="AA1559" s="110"/>
      <c r="AB1559" s="110"/>
      <c r="AC1559" s="110"/>
      <c r="AD1559" s="110"/>
      <c r="AE1559" s="110"/>
      <c r="AF1559" s="110"/>
      <c r="AG1559" s="110"/>
      <c r="AH1559" s="110"/>
      <c r="AI1559" s="110"/>
      <c r="AJ1559" s="110"/>
      <c r="AK1559" s="110"/>
      <c r="AL1559" s="110"/>
      <c r="AM1559" s="110"/>
      <c r="AN1559" s="110"/>
      <c r="AO1559" s="110"/>
      <c r="AP1559" s="110"/>
      <c r="AQ1559" s="110"/>
      <c r="AR1559" s="110"/>
      <c r="AS1559" s="110"/>
      <c r="AT1559" s="110"/>
      <c r="AU1559" s="110"/>
      <c r="AV1559" s="110"/>
      <c r="AW1559" s="110"/>
      <c r="AX1559" s="110"/>
      <c r="AY1559" s="110"/>
      <c r="AZ1559" s="110"/>
    </row>
    <row r="1560" spans="2:52" s="16" customFormat="1" x14ac:dyDescent="0.25">
      <c r="B1560" s="53"/>
      <c r="C1560" s="15"/>
      <c r="I1560" s="15"/>
      <c r="O1560" s="110"/>
      <c r="P1560" s="110"/>
      <c r="Q1560" s="110"/>
      <c r="R1560" s="110"/>
      <c r="S1560" s="110"/>
      <c r="T1560" s="110"/>
      <c r="U1560" s="110"/>
      <c r="V1560" s="110"/>
      <c r="W1560" s="110"/>
      <c r="X1560" s="110"/>
      <c r="Y1560" s="110"/>
      <c r="Z1560" s="110"/>
      <c r="AA1560" s="110"/>
      <c r="AB1560" s="110"/>
      <c r="AC1560" s="110"/>
      <c r="AD1560" s="110"/>
      <c r="AE1560" s="110"/>
      <c r="AF1560" s="110"/>
      <c r="AG1560" s="110"/>
      <c r="AH1560" s="110"/>
      <c r="AI1560" s="110"/>
      <c r="AJ1560" s="110"/>
      <c r="AK1560" s="110"/>
      <c r="AL1560" s="110"/>
      <c r="AM1560" s="110"/>
      <c r="AN1560" s="110"/>
      <c r="AO1560" s="110"/>
      <c r="AP1560" s="110"/>
      <c r="AQ1560" s="110"/>
      <c r="AR1560" s="110"/>
      <c r="AS1560" s="110"/>
      <c r="AT1560" s="110"/>
      <c r="AU1560" s="110"/>
      <c r="AV1560" s="110"/>
      <c r="AW1560" s="110"/>
      <c r="AX1560" s="110"/>
      <c r="AY1560" s="110"/>
      <c r="AZ1560" s="110"/>
    </row>
    <row r="1561" spans="2:52" s="16" customFormat="1" x14ac:dyDescent="0.25">
      <c r="B1561" s="53"/>
      <c r="C1561" s="15"/>
      <c r="I1561" s="15"/>
      <c r="O1561" s="110"/>
      <c r="P1561" s="110"/>
      <c r="Q1561" s="110"/>
      <c r="R1561" s="110"/>
      <c r="S1561" s="110"/>
      <c r="T1561" s="110"/>
      <c r="U1561" s="110"/>
      <c r="V1561" s="110"/>
      <c r="W1561" s="110"/>
      <c r="X1561" s="110"/>
      <c r="Y1561" s="110"/>
      <c r="Z1561" s="110"/>
      <c r="AA1561" s="110"/>
      <c r="AB1561" s="110"/>
      <c r="AC1561" s="110"/>
      <c r="AD1561" s="110"/>
      <c r="AE1561" s="110"/>
      <c r="AF1561" s="110"/>
      <c r="AG1561" s="110"/>
      <c r="AH1561" s="110"/>
      <c r="AI1561" s="110"/>
      <c r="AJ1561" s="110"/>
      <c r="AK1561" s="110"/>
      <c r="AL1561" s="110"/>
      <c r="AM1561" s="110"/>
      <c r="AN1561" s="110"/>
      <c r="AO1561" s="110"/>
      <c r="AP1561" s="110"/>
      <c r="AQ1561" s="110"/>
      <c r="AR1561" s="110"/>
      <c r="AS1561" s="110"/>
      <c r="AT1561" s="110"/>
      <c r="AU1561" s="110"/>
      <c r="AV1561" s="110"/>
      <c r="AW1561" s="110"/>
      <c r="AX1561" s="110"/>
      <c r="AY1561" s="110"/>
      <c r="AZ1561" s="110"/>
    </row>
    <row r="1562" spans="2:52" s="16" customFormat="1" x14ac:dyDescent="0.25">
      <c r="B1562" s="53"/>
      <c r="C1562" s="15"/>
      <c r="I1562" s="15"/>
      <c r="O1562" s="110"/>
      <c r="P1562" s="110"/>
      <c r="Q1562" s="110"/>
      <c r="R1562" s="110"/>
      <c r="S1562" s="110"/>
      <c r="T1562" s="110"/>
      <c r="U1562" s="110"/>
      <c r="V1562" s="110"/>
      <c r="W1562" s="110"/>
      <c r="X1562" s="110"/>
      <c r="Y1562" s="110"/>
      <c r="Z1562" s="110"/>
      <c r="AA1562" s="110"/>
      <c r="AB1562" s="110"/>
      <c r="AC1562" s="110"/>
      <c r="AD1562" s="110"/>
      <c r="AE1562" s="110"/>
      <c r="AF1562" s="110"/>
      <c r="AG1562" s="110"/>
      <c r="AH1562" s="110"/>
      <c r="AI1562" s="110"/>
      <c r="AJ1562" s="110"/>
      <c r="AK1562" s="110"/>
      <c r="AL1562" s="110"/>
      <c r="AM1562" s="110"/>
      <c r="AN1562" s="110"/>
      <c r="AO1562" s="110"/>
      <c r="AP1562" s="110"/>
      <c r="AQ1562" s="110"/>
      <c r="AR1562" s="110"/>
      <c r="AS1562" s="110"/>
      <c r="AT1562" s="110"/>
      <c r="AU1562" s="110"/>
      <c r="AV1562" s="110"/>
      <c r="AW1562" s="110"/>
      <c r="AX1562" s="110"/>
      <c r="AY1562" s="110"/>
      <c r="AZ1562" s="110"/>
    </row>
    <row r="1563" spans="2:52" s="16" customFormat="1" x14ac:dyDescent="0.25">
      <c r="B1563" s="53"/>
      <c r="C1563" s="15"/>
      <c r="I1563" s="15"/>
      <c r="O1563" s="110"/>
      <c r="P1563" s="110"/>
      <c r="Q1563" s="110"/>
      <c r="R1563" s="110"/>
      <c r="S1563" s="110"/>
      <c r="T1563" s="110"/>
      <c r="U1563" s="110"/>
      <c r="V1563" s="110"/>
      <c r="W1563" s="110"/>
      <c r="X1563" s="110"/>
      <c r="Y1563" s="110"/>
      <c r="Z1563" s="110"/>
      <c r="AA1563" s="110"/>
      <c r="AB1563" s="110"/>
      <c r="AC1563" s="110"/>
      <c r="AD1563" s="110"/>
      <c r="AE1563" s="110"/>
      <c r="AF1563" s="110"/>
      <c r="AG1563" s="110"/>
      <c r="AH1563" s="110"/>
      <c r="AI1563" s="110"/>
      <c r="AJ1563" s="110"/>
      <c r="AK1563" s="110"/>
      <c r="AL1563" s="110"/>
      <c r="AM1563" s="110"/>
      <c r="AN1563" s="110"/>
      <c r="AO1563" s="110"/>
      <c r="AP1563" s="110"/>
      <c r="AQ1563" s="110"/>
      <c r="AR1563" s="110"/>
      <c r="AS1563" s="110"/>
      <c r="AT1563" s="110"/>
      <c r="AU1563" s="110"/>
      <c r="AV1563" s="110"/>
      <c r="AW1563" s="110"/>
      <c r="AX1563" s="110"/>
      <c r="AY1563" s="110"/>
      <c r="AZ1563" s="110"/>
    </row>
    <row r="1564" spans="2:52" s="16" customFormat="1" x14ac:dyDescent="0.25">
      <c r="B1564" s="53"/>
      <c r="C1564" s="15"/>
      <c r="I1564" s="15"/>
      <c r="O1564" s="110"/>
      <c r="P1564" s="110"/>
      <c r="Q1564" s="110"/>
      <c r="R1564" s="110"/>
      <c r="S1564" s="110"/>
      <c r="T1564" s="110"/>
      <c r="U1564" s="110"/>
      <c r="V1564" s="110"/>
      <c r="W1564" s="110"/>
      <c r="X1564" s="110"/>
      <c r="Y1564" s="110"/>
      <c r="Z1564" s="110"/>
      <c r="AA1564" s="110"/>
      <c r="AB1564" s="110"/>
      <c r="AC1564" s="110"/>
      <c r="AD1564" s="110"/>
      <c r="AE1564" s="110"/>
      <c r="AF1564" s="110"/>
      <c r="AG1564" s="110"/>
      <c r="AH1564" s="110"/>
      <c r="AI1564" s="110"/>
      <c r="AJ1564" s="110"/>
      <c r="AK1564" s="110"/>
      <c r="AL1564" s="110"/>
      <c r="AM1564" s="110"/>
      <c r="AN1564" s="110"/>
      <c r="AO1564" s="110"/>
      <c r="AP1564" s="110"/>
      <c r="AQ1564" s="110"/>
      <c r="AR1564" s="110"/>
      <c r="AS1564" s="110"/>
      <c r="AT1564" s="110"/>
      <c r="AU1564" s="110"/>
      <c r="AV1564" s="110"/>
      <c r="AW1564" s="110"/>
      <c r="AX1564" s="110"/>
      <c r="AY1564" s="110"/>
      <c r="AZ1564" s="110"/>
    </row>
    <row r="1565" spans="2:52" s="16" customFormat="1" x14ac:dyDescent="0.25">
      <c r="B1565" s="53"/>
      <c r="C1565" s="15"/>
      <c r="I1565" s="15"/>
      <c r="O1565" s="110"/>
      <c r="P1565" s="110"/>
      <c r="Q1565" s="110"/>
      <c r="R1565" s="110"/>
      <c r="S1565" s="110"/>
      <c r="T1565" s="110"/>
      <c r="U1565" s="110"/>
      <c r="V1565" s="110"/>
      <c r="W1565" s="110"/>
      <c r="X1565" s="110"/>
      <c r="Y1565" s="110"/>
      <c r="Z1565" s="110"/>
      <c r="AA1565" s="110"/>
      <c r="AB1565" s="110"/>
      <c r="AC1565" s="110"/>
      <c r="AD1565" s="110"/>
      <c r="AE1565" s="110"/>
      <c r="AF1565" s="110"/>
      <c r="AG1565" s="110"/>
      <c r="AH1565" s="110"/>
      <c r="AI1565" s="110"/>
      <c r="AJ1565" s="110"/>
      <c r="AK1565" s="110"/>
      <c r="AL1565" s="110"/>
      <c r="AM1565" s="110"/>
      <c r="AN1565" s="110"/>
      <c r="AO1565" s="110"/>
      <c r="AP1565" s="110"/>
      <c r="AQ1565" s="110"/>
      <c r="AR1565" s="110"/>
      <c r="AS1565" s="110"/>
      <c r="AT1565" s="110"/>
      <c r="AU1565" s="110"/>
      <c r="AV1565" s="110"/>
      <c r="AW1565" s="110"/>
      <c r="AX1565" s="110"/>
      <c r="AY1565" s="110"/>
      <c r="AZ1565" s="110"/>
    </row>
    <row r="1566" spans="2:52" s="16" customFormat="1" x14ac:dyDescent="0.25">
      <c r="B1566" s="53"/>
      <c r="C1566" s="15"/>
      <c r="I1566" s="15"/>
      <c r="O1566" s="110"/>
      <c r="P1566" s="110"/>
      <c r="Q1566" s="110"/>
      <c r="R1566" s="110"/>
      <c r="S1566" s="110"/>
      <c r="T1566" s="110"/>
      <c r="U1566" s="110"/>
      <c r="V1566" s="110"/>
      <c r="W1566" s="110"/>
      <c r="X1566" s="110"/>
      <c r="Y1566" s="110"/>
      <c r="Z1566" s="110"/>
      <c r="AA1566" s="110"/>
      <c r="AB1566" s="110"/>
      <c r="AC1566" s="110"/>
      <c r="AD1566" s="110"/>
      <c r="AE1566" s="110"/>
      <c r="AF1566" s="110"/>
      <c r="AG1566" s="110"/>
      <c r="AH1566" s="110"/>
      <c r="AI1566" s="110"/>
      <c r="AJ1566" s="110"/>
      <c r="AK1566" s="110"/>
      <c r="AL1566" s="110"/>
      <c r="AM1566" s="110"/>
      <c r="AN1566" s="110"/>
      <c r="AO1566" s="110"/>
      <c r="AP1566" s="110"/>
      <c r="AQ1566" s="110"/>
      <c r="AR1566" s="110"/>
      <c r="AS1566" s="110"/>
      <c r="AT1566" s="110"/>
      <c r="AU1566" s="110"/>
      <c r="AV1566" s="110"/>
      <c r="AW1566" s="110"/>
      <c r="AX1566" s="110"/>
      <c r="AY1566" s="110"/>
      <c r="AZ1566" s="110"/>
    </row>
    <row r="1567" spans="2:52" s="16" customFormat="1" x14ac:dyDescent="0.25">
      <c r="B1567" s="53"/>
      <c r="C1567" s="15"/>
      <c r="I1567" s="15"/>
      <c r="O1567" s="110"/>
      <c r="P1567" s="110"/>
      <c r="Q1567" s="110"/>
      <c r="R1567" s="110"/>
      <c r="S1567" s="110"/>
      <c r="T1567" s="110"/>
      <c r="U1567" s="110"/>
      <c r="V1567" s="110"/>
      <c r="W1567" s="110"/>
      <c r="X1567" s="110"/>
      <c r="Y1567" s="110"/>
      <c r="Z1567" s="110"/>
      <c r="AA1567" s="110"/>
      <c r="AB1567" s="110"/>
      <c r="AC1567" s="110"/>
      <c r="AD1567" s="110"/>
      <c r="AE1567" s="110"/>
      <c r="AF1567" s="110"/>
      <c r="AG1567" s="110"/>
      <c r="AH1567" s="110"/>
      <c r="AI1567" s="110"/>
      <c r="AJ1567" s="110"/>
      <c r="AK1567" s="110"/>
      <c r="AL1567" s="110"/>
      <c r="AM1567" s="110"/>
      <c r="AN1567" s="110"/>
      <c r="AO1567" s="110"/>
      <c r="AP1567" s="110"/>
      <c r="AQ1567" s="110"/>
      <c r="AR1567" s="110"/>
      <c r="AS1567" s="110"/>
      <c r="AT1567" s="110"/>
      <c r="AU1567" s="110"/>
      <c r="AV1567" s="110"/>
      <c r="AW1567" s="110"/>
      <c r="AX1567" s="110"/>
      <c r="AY1567" s="110"/>
      <c r="AZ1567" s="110"/>
    </row>
    <row r="1568" spans="2:52" s="16" customFormat="1" x14ac:dyDescent="0.25">
      <c r="B1568" s="53"/>
      <c r="C1568" s="15"/>
      <c r="I1568" s="15"/>
      <c r="O1568" s="110"/>
      <c r="P1568" s="110"/>
      <c r="Q1568" s="110"/>
      <c r="R1568" s="110"/>
      <c r="S1568" s="110"/>
      <c r="T1568" s="110"/>
      <c r="U1568" s="110"/>
      <c r="V1568" s="110"/>
      <c r="W1568" s="110"/>
      <c r="X1568" s="110"/>
      <c r="Y1568" s="110"/>
      <c r="Z1568" s="110"/>
      <c r="AA1568" s="110"/>
      <c r="AB1568" s="110"/>
      <c r="AC1568" s="110"/>
      <c r="AD1568" s="110"/>
      <c r="AE1568" s="110"/>
      <c r="AF1568" s="110"/>
      <c r="AG1568" s="110"/>
      <c r="AH1568" s="110"/>
      <c r="AI1568" s="110"/>
      <c r="AJ1568" s="110"/>
      <c r="AK1568" s="110"/>
      <c r="AL1568" s="110"/>
      <c r="AM1568" s="110"/>
      <c r="AN1568" s="110"/>
      <c r="AO1568" s="110"/>
      <c r="AP1568" s="110"/>
      <c r="AQ1568" s="110"/>
      <c r="AR1568" s="110"/>
      <c r="AS1568" s="110"/>
      <c r="AT1568" s="110"/>
      <c r="AU1568" s="110"/>
      <c r="AV1568" s="110"/>
      <c r="AW1568" s="110"/>
      <c r="AX1568" s="110"/>
      <c r="AY1568" s="110"/>
      <c r="AZ1568" s="110"/>
    </row>
    <row r="1569" spans="2:52" s="16" customFormat="1" x14ac:dyDescent="0.25">
      <c r="B1569" s="53"/>
      <c r="C1569" s="15"/>
      <c r="I1569" s="15"/>
      <c r="O1569" s="110"/>
      <c r="P1569" s="110"/>
      <c r="Q1569" s="110"/>
      <c r="R1569" s="110"/>
      <c r="S1569" s="110"/>
      <c r="T1569" s="110"/>
      <c r="U1569" s="110"/>
      <c r="V1569" s="110"/>
      <c r="W1569" s="110"/>
      <c r="X1569" s="110"/>
      <c r="Y1569" s="110"/>
      <c r="Z1569" s="110"/>
      <c r="AA1569" s="110"/>
      <c r="AB1569" s="110"/>
      <c r="AC1569" s="110"/>
      <c r="AD1569" s="110"/>
      <c r="AE1569" s="110"/>
      <c r="AF1569" s="110"/>
      <c r="AG1569" s="110"/>
      <c r="AH1569" s="110"/>
      <c r="AI1569" s="110"/>
      <c r="AJ1569" s="110"/>
      <c r="AK1569" s="110"/>
      <c r="AL1569" s="110"/>
      <c r="AM1569" s="110"/>
      <c r="AN1569" s="110"/>
      <c r="AO1569" s="110"/>
      <c r="AP1569" s="110"/>
      <c r="AQ1569" s="110"/>
      <c r="AR1569" s="110"/>
      <c r="AS1569" s="110"/>
      <c r="AT1569" s="110"/>
      <c r="AU1569" s="110"/>
      <c r="AV1569" s="110"/>
      <c r="AW1569" s="110"/>
      <c r="AX1569" s="110"/>
      <c r="AY1569" s="110"/>
      <c r="AZ1569" s="110"/>
    </row>
    <row r="1570" spans="2:52" s="16" customFormat="1" x14ac:dyDescent="0.25">
      <c r="B1570" s="53"/>
      <c r="C1570" s="15"/>
      <c r="I1570" s="15"/>
      <c r="O1570" s="110"/>
      <c r="P1570" s="110"/>
      <c r="Q1570" s="110"/>
      <c r="R1570" s="110"/>
      <c r="S1570" s="110"/>
      <c r="T1570" s="110"/>
      <c r="U1570" s="110"/>
      <c r="V1570" s="110"/>
      <c r="W1570" s="110"/>
      <c r="X1570" s="110"/>
      <c r="Y1570" s="110"/>
      <c r="Z1570" s="110"/>
      <c r="AA1570" s="110"/>
      <c r="AB1570" s="110"/>
      <c r="AC1570" s="110"/>
      <c r="AD1570" s="110"/>
      <c r="AE1570" s="110"/>
      <c r="AF1570" s="110"/>
      <c r="AG1570" s="110"/>
      <c r="AH1570" s="110"/>
      <c r="AI1570" s="110"/>
      <c r="AJ1570" s="110"/>
      <c r="AK1570" s="110"/>
      <c r="AL1570" s="110"/>
      <c r="AM1570" s="110"/>
      <c r="AN1570" s="110"/>
      <c r="AO1570" s="110"/>
      <c r="AP1570" s="110"/>
      <c r="AQ1570" s="110"/>
      <c r="AR1570" s="110"/>
      <c r="AS1570" s="110"/>
      <c r="AT1570" s="110"/>
      <c r="AU1570" s="110"/>
      <c r="AV1570" s="110"/>
      <c r="AW1570" s="110"/>
      <c r="AX1570" s="110"/>
      <c r="AY1570" s="110"/>
      <c r="AZ1570" s="110"/>
    </row>
    <row r="1571" spans="2:52" s="16" customFormat="1" x14ac:dyDescent="0.25">
      <c r="B1571" s="53"/>
      <c r="C1571" s="15"/>
      <c r="I1571" s="15"/>
      <c r="O1571" s="110"/>
      <c r="P1571" s="110"/>
      <c r="Q1571" s="110"/>
      <c r="R1571" s="110"/>
      <c r="S1571" s="110"/>
      <c r="T1571" s="110"/>
      <c r="U1571" s="110"/>
      <c r="V1571" s="110"/>
      <c r="W1571" s="110"/>
      <c r="X1571" s="110"/>
      <c r="Y1571" s="110"/>
      <c r="Z1571" s="110"/>
      <c r="AA1571" s="110"/>
      <c r="AB1571" s="110"/>
      <c r="AC1571" s="110"/>
      <c r="AD1571" s="110"/>
      <c r="AE1571" s="110"/>
      <c r="AF1571" s="110"/>
      <c r="AG1571" s="110"/>
      <c r="AH1571" s="110"/>
      <c r="AI1571" s="110"/>
      <c r="AJ1571" s="110"/>
      <c r="AK1571" s="110"/>
      <c r="AL1571" s="110"/>
      <c r="AM1571" s="110"/>
      <c r="AN1571" s="110"/>
      <c r="AO1571" s="110"/>
      <c r="AP1571" s="110"/>
      <c r="AQ1571" s="110"/>
      <c r="AR1571" s="110"/>
      <c r="AS1571" s="110"/>
      <c r="AT1571" s="110"/>
      <c r="AU1571" s="110"/>
      <c r="AV1571" s="110"/>
      <c r="AW1571" s="110"/>
      <c r="AX1571" s="110"/>
      <c r="AY1571" s="110"/>
      <c r="AZ1571" s="110"/>
    </row>
    <row r="1572" spans="2:52" s="16" customFormat="1" x14ac:dyDescent="0.25">
      <c r="B1572" s="53"/>
      <c r="C1572" s="15"/>
      <c r="I1572" s="15"/>
      <c r="O1572" s="110"/>
      <c r="P1572" s="110"/>
      <c r="Q1572" s="110"/>
      <c r="R1572" s="110"/>
      <c r="S1572" s="110"/>
      <c r="T1572" s="110"/>
      <c r="U1572" s="110"/>
      <c r="V1572" s="110"/>
      <c r="W1572" s="110"/>
      <c r="X1572" s="110"/>
      <c r="Y1572" s="110"/>
      <c r="Z1572" s="110"/>
      <c r="AA1572" s="110"/>
      <c r="AB1572" s="110"/>
      <c r="AC1572" s="110"/>
      <c r="AD1572" s="110"/>
      <c r="AE1572" s="110"/>
      <c r="AF1572" s="110"/>
      <c r="AG1572" s="110"/>
      <c r="AH1572" s="110"/>
      <c r="AI1572" s="110"/>
      <c r="AJ1572" s="110"/>
      <c r="AK1572" s="110"/>
      <c r="AL1572" s="110"/>
      <c r="AM1572" s="110"/>
      <c r="AN1572" s="110"/>
      <c r="AO1572" s="110"/>
      <c r="AP1572" s="110"/>
      <c r="AQ1572" s="110"/>
      <c r="AR1572" s="110"/>
      <c r="AS1572" s="110"/>
      <c r="AT1572" s="110"/>
      <c r="AU1572" s="110"/>
      <c r="AV1572" s="110"/>
      <c r="AW1572" s="110"/>
      <c r="AX1572" s="110"/>
      <c r="AY1572" s="110"/>
      <c r="AZ1572" s="110"/>
    </row>
    <row r="1573" spans="2:52" s="16" customFormat="1" x14ac:dyDescent="0.25">
      <c r="B1573" s="53"/>
      <c r="C1573" s="15"/>
      <c r="I1573" s="15"/>
      <c r="O1573" s="110"/>
      <c r="P1573" s="110"/>
      <c r="Q1573" s="110"/>
      <c r="R1573" s="110"/>
      <c r="S1573" s="110"/>
      <c r="T1573" s="110"/>
      <c r="U1573" s="110"/>
      <c r="V1573" s="110"/>
      <c r="W1573" s="110"/>
      <c r="X1573" s="110"/>
      <c r="Y1573" s="110"/>
      <c r="Z1573" s="110"/>
      <c r="AA1573" s="110"/>
      <c r="AB1573" s="110"/>
      <c r="AC1573" s="110"/>
      <c r="AD1573" s="110"/>
      <c r="AE1573" s="110"/>
      <c r="AF1573" s="110"/>
      <c r="AG1573" s="110"/>
      <c r="AH1573" s="110"/>
      <c r="AI1573" s="110"/>
      <c r="AJ1573" s="110"/>
      <c r="AK1573" s="110"/>
      <c r="AL1573" s="110"/>
      <c r="AM1573" s="110"/>
      <c r="AN1573" s="110"/>
      <c r="AO1573" s="110"/>
      <c r="AP1573" s="110"/>
      <c r="AQ1573" s="110"/>
      <c r="AR1573" s="110"/>
      <c r="AS1573" s="110"/>
      <c r="AT1573" s="110"/>
      <c r="AU1573" s="110"/>
      <c r="AV1573" s="110"/>
      <c r="AW1573" s="110"/>
      <c r="AX1573" s="110"/>
      <c r="AY1573" s="110"/>
      <c r="AZ1573" s="110"/>
    </row>
    <row r="1574" spans="2:52" s="16" customFormat="1" x14ac:dyDescent="0.25">
      <c r="B1574" s="53"/>
      <c r="C1574" s="15"/>
      <c r="I1574" s="15"/>
      <c r="O1574" s="110"/>
      <c r="P1574" s="110"/>
      <c r="Q1574" s="110"/>
      <c r="R1574" s="110"/>
      <c r="S1574" s="110"/>
      <c r="T1574" s="110"/>
      <c r="U1574" s="110"/>
      <c r="V1574" s="110"/>
      <c r="W1574" s="110"/>
      <c r="X1574" s="110"/>
      <c r="Y1574" s="110"/>
      <c r="Z1574" s="110"/>
      <c r="AA1574" s="110"/>
      <c r="AB1574" s="110"/>
      <c r="AC1574" s="110"/>
      <c r="AD1574" s="110"/>
      <c r="AE1574" s="110"/>
      <c r="AF1574" s="110"/>
      <c r="AG1574" s="110"/>
      <c r="AH1574" s="110"/>
      <c r="AI1574" s="110"/>
      <c r="AJ1574" s="110"/>
      <c r="AK1574" s="110"/>
      <c r="AL1574" s="110"/>
      <c r="AM1574" s="110"/>
      <c r="AN1574" s="110"/>
      <c r="AO1574" s="110"/>
      <c r="AP1574" s="110"/>
      <c r="AQ1574" s="110"/>
      <c r="AR1574" s="110"/>
      <c r="AS1574" s="110"/>
      <c r="AT1574" s="110"/>
      <c r="AU1574" s="110"/>
      <c r="AV1574" s="110"/>
      <c r="AW1574" s="110"/>
      <c r="AX1574" s="110"/>
      <c r="AY1574" s="110"/>
      <c r="AZ1574" s="110"/>
    </row>
    <row r="1575" spans="2:52" s="16" customFormat="1" x14ac:dyDescent="0.25">
      <c r="B1575" s="53"/>
      <c r="C1575" s="15"/>
      <c r="I1575" s="15"/>
      <c r="O1575" s="110"/>
      <c r="P1575" s="110"/>
      <c r="Q1575" s="110"/>
      <c r="R1575" s="110"/>
      <c r="S1575" s="110"/>
      <c r="T1575" s="110"/>
      <c r="U1575" s="110"/>
      <c r="V1575" s="110"/>
      <c r="W1575" s="110"/>
      <c r="X1575" s="110"/>
      <c r="Y1575" s="110"/>
      <c r="Z1575" s="110"/>
      <c r="AA1575" s="110"/>
      <c r="AB1575" s="110"/>
      <c r="AC1575" s="110"/>
      <c r="AD1575" s="110"/>
      <c r="AE1575" s="110"/>
      <c r="AF1575" s="110"/>
      <c r="AG1575" s="110"/>
      <c r="AH1575" s="110"/>
      <c r="AI1575" s="110"/>
      <c r="AJ1575" s="110"/>
      <c r="AK1575" s="110"/>
      <c r="AL1575" s="110"/>
      <c r="AM1575" s="110"/>
      <c r="AN1575" s="110"/>
      <c r="AO1575" s="110"/>
      <c r="AP1575" s="110"/>
      <c r="AQ1575" s="110"/>
      <c r="AR1575" s="110"/>
      <c r="AS1575" s="110"/>
      <c r="AT1575" s="110"/>
      <c r="AU1575" s="110"/>
      <c r="AV1575" s="110"/>
      <c r="AW1575" s="110"/>
      <c r="AX1575" s="110"/>
      <c r="AY1575" s="110"/>
      <c r="AZ1575" s="110"/>
    </row>
    <row r="1576" spans="2:52" s="16" customFormat="1" x14ac:dyDescent="0.25">
      <c r="B1576" s="53"/>
      <c r="C1576" s="15"/>
      <c r="I1576" s="15"/>
      <c r="O1576" s="110"/>
      <c r="P1576" s="110"/>
      <c r="Q1576" s="110"/>
      <c r="R1576" s="110"/>
      <c r="S1576" s="110"/>
      <c r="T1576" s="110"/>
      <c r="U1576" s="110"/>
      <c r="V1576" s="110"/>
      <c r="W1576" s="110"/>
      <c r="X1576" s="110"/>
      <c r="Y1576" s="110"/>
      <c r="Z1576" s="110"/>
      <c r="AA1576" s="110"/>
      <c r="AB1576" s="110"/>
      <c r="AC1576" s="110"/>
      <c r="AD1576" s="110"/>
      <c r="AE1576" s="110"/>
      <c r="AF1576" s="110"/>
      <c r="AG1576" s="110"/>
      <c r="AH1576" s="110"/>
      <c r="AI1576" s="110"/>
      <c r="AJ1576" s="110"/>
      <c r="AK1576" s="110"/>
      <c r="AL1576" s="110"/>
      <c r="AM1576" s="110"/>
      <c r="AN1576" s="110"/>
      <c r="AO1576" s="110"/>
      <c r="AP1576" s="110"/>
      <c r="AQ1576" s="110"/>
      <c r="AR1576" s="110"/>
      <c r="AS1576" s="110"/>
      <c r="AT1576" s="110"/>
      <c r="AU1576" s="110"/>
      <c r="AV1576" s="110"/>
      <c r="AW1576" s="110"/>
      <c r="AX1576" s="110"/>
      <c r="AY1576" s="110"/>
      <c r="AZ1576" s="110"/>
    </row>
    <row r="1577" spans="2:52" s="16" customFormat="1" x14ac:dyDescent="0.25">
      <c r="B1577" s="53"/>
      <c r="C1577" s="15"/>
      <c r="I1577" s="15"/>
      <c r="O1577" s="110"/>
      <c r="P1577" s="110"/>
      <c r="Q1577" s="110"/>
      <c r="R1577" s="110"/>
      <c r="S1577" s="110"/>
      <c r="T1577" s="110"/>
      <c r="U1577" s="110"/>
      <c r="V1577" s="110"/>
      <c r="W1577" s="110"/>
      <c r="X1577" s="110"/>
      <c r="Y1577" s="110"/>
      <c r="Z1577" s="110"/>
      <c r="AA1577" s="110"/>
      <c r="AB1577" s="110"/>
      <c r="AC1577" s="110"/>
      <c r="AD1577" s="110"/>
      <c r="AE1577" s="110"/>
      <c r="AF1577" s="110"/>
      <c r="AG1577" s="110"/>
      <c r="AH1577" s="110"/>
      <c r="AI1577" s="110"/>
      <c r="AJ1577" s="110"/>
      <c r="AK1577" s="110"/>
      <c r="AL1577" s="110"/>
      <c r="AM1577" s="110"/>
      <c r="AN1577" s="110"/>
      <c r="AO1577" s="110"/>
      <c r="AP1577" s="110"/>
      <c r="AQ1577" s="110"/>
      <c r="AR1577" s="110"/>
      <c r="AS1577" s="110"/>
      <c r="AT1577" s="110"/>
      <c r="AU1577" s="110"/>
      <c r="AV1577" s="110"/>
      <c r="AW1577" s="110"/>
      <c r="AX1577" s="110"/>
      <c r="AY1577" s="110"/>
      <c r="AZ1577" s="110"/>
    </row>
    <row r="1578" spans="2:52" s="16" customFormat="1" x14ac:dyDescent="0.25">
      <c r="B1578" s="53"/>
      <c r="C1578" s="15"/>
      <c r="I1578" s="15"/>
      <c r="O1578" s="110"/>
      <c r="P1578" s="110"/>
      <c r="Q1578" s="110"/>
      <c r="R1578" s="110"/>
      <c r="S1578" s="110"/>
      <c r="T1578" s="110"/>
      <c r="U1578" s="110"/>
      <c r="V1578" s="110"/>
      <c r="W1578" s="110"/>
      <c r="X1578" s="110"/>
      <c r="Y1578" s="110"/>
      <c r="Z1578" s="110"/>
      <c r="AA1578" s="110"/>
      <c r="AB1578" s="110"/>
      <c r="AC1578" s="110"/>
      <c r="AD1578" s="110"/>
      <c r="AE1578" s="110"/>
      <c r="AF1578" s="110"/>
      <c r="AG1578" s="110"/>
      <c r="AH1578" s="110"/>
      <c r="AI1578" s="110"/>
      <c r="AJ1578" s="110"/>
      <c r="AK1578" s="110"/>
      <c r="AL1578" s="110"/>
      <c r="AM1578" s="110"/>
      <c r="AN1578" s="110"/>
      <c r="AO1578" s="110"/>
      <c r="AP1578" s="110"/>
      <c r="AQ1578" s="110"/>
      <c r="AR1578" s="110"/>
      <c r="AS1578" s="110"/>
      <c r="AT1578" s="110"/>
      <c r="AU1578" s="110"/>
      <c r="AV1578" s="110"/>
      <c r="AW1578" s="110"/>
      <c r="AX1578" s="110"/>
      <c r="AY1578" s="110"/>
      <c r="AZ1578" s="110"/>
    </row>
    <row r="1579" spans="2:52" s="16" customFormat="1" x14ac:dyDescent="0.25">
      <c r="B1579" s="53"/>
      <c r="C1579" s="15"/>
      <c r="I1579" s="15"/>
      <c r="O1579" s="110"/>
      <c r="P1579" s="110"/>
      <c r="Q1579" s="110"/>
      <c r="R1579" s="110"/>
      <c r="S1579" s="110"/>
      <c r="T1579" s="110"/>
      <c r="U1579" s="110"/>
      <c r="V1579" s="110"/>
      <c r="W1579" s="110"/>
      <c r="X1579" s="110"/>
      <c r="Y1579" s="110"/>
      <c r="Z1579" s="110"/>
      <c r="AA1579" s="110"/>
      <c r="AB1579" s="110"/>
      <c r="AC1579" s="110"/>
      <c r="AD1579" s="110"/>
      <c r="AE1579" s="110"/>
      <c r="AF1579" s="110"/>
      <c r="AG1579" s="110"/>
      <c r="AH1579" s="110"/>
      <c r="AI1579" s="110"/>
      <c r="AJ1579" s="110"/>
      <c r="AK1579" s="110"/>
      <c r="AL1579" s="110"/>
      <c r="AM1579" s="110"/>
      <c r="AN1579" s="110"/>
      <c r="AO1579" s="110"/>
      <c r="AP1579" s="110"/>
      <c r="AQ1579" s="110"/>
      <c r="AR1579" s="110"/>
      <c r="AS1579" s="110"/>
      <c r="AT1579" s="110"/>
      <c r="AU1579" s="110"/>
      <c r="AV1579" s="110"/>
      <c r="AW1579" s="110"/>
      <c r="AX1579" s="110"/>
      <c r="AY1579" s="110"/>
      <c r="AZ1579" s="110"/>
    </row>
    <row r="1580" spans="2:52" s="16" customFormat="1" x14ac:dyDescent="0.25">
      <c r="B1580" s="53"/>
      <c r="C1580" s="15"/>
      <c r="I1580" s="15"/>
      <c r="O1580" s="110"/>
      <c r="P1580" s="110"/>
      <c r="Q1580" s="110"/>
      <c r="R1580" s="110"/>
      <c r="S1580" s="110"/>
      <c r="T1580" s="110"/>
      <c r="U1580" s="110"/>
      <c r="V1580" s="110"/>
      <c r="W1580" s="110"/>
      <c r="X1580" s="110"/>
      <c r="Y1580" s="110"/>
      <c r="Z1580" s="110"/>
      <c r="AA1580" s="110"/>
      <c r="AB1580" s="110"/>
      <c r="AC1580" s="110"/>
      <c r="AD1580" s="110"/>
      <c r="AE1580" s="110"/>
      <c r="AF1580" s="110"/>
      <c r="AG1580" s="110"/>
      <c r="AH1580" s="110"/>
      <c r="AI1580" s="110"/>
      <c r="AJ1580" s="110"/>
      <c r="AK1580" s="110"/>
      <c r="AL1580" s="110"/>
      <c r="AM1580" s="110"/>
      <c r="AN1580" s="110"/>
      <c r="AO1580" s="110"/>
      <c r="AP1580" s="110"/>
      <c r="AQ1580" s="110"/>
      <c r="AR1580" s="110"/>
      <c r="AS1580" s="110"/>
      <c r="AT1580" s="110"/>
      <c r="AU1580" s="110"/>
      <c r="AV1580" s="110"/>
      <c r="AW1580" s="110"/>
      <c r="AX1580" s="110"/>
      <c r="AY1580" s="110"/>
      <c r="AZ1580" s="110"/>
    </row>
    <row r="1581" spans="2:52" s="16" customFormat="1" x14ac:dyDescent="0.25">
      <c r="B1581" s="53"/>
      <c r="C1581" s="15"/>
      <c r="I1581" s="15"/>
      <c r="O1581" s="110"/>
      <c r="P1581" s="110"/>
      <c r="Q1581" s="110"/>
      <c r="R1581" s="110"/>
      <c r="S1581" s="110"/>
      <c r="T1581" s="110"/>
      <c r="U1581" s="110"/>
      <c r="V1581" s="110"/>
      <c r="W1581" s="110"/>
      <c r="X1581" s="110"/>
      <c r="Y1581" s="110"/>
      <c r="Z1581" s="110"/>
      <c r="AA1581" s="110"/>
      <c r="AB1581" s="110"/>
      <c r="AC1581" s="110"/>
      <c r="AD1581" s="110"/>
      <c r="AE1581" s="110"/>
      <c r="AF1581" s="110"/>
      <c r="AG1581" s="110"/>
      <c r="AH1581" s="110"/>
      <c r="AI1581" s="110"/>
      <c r="AJ1581" s="110"/>
      <c r="AK1581" s="110"/>
      <c r="AL1581" s="110"/>
      <c r="AM1581" s="110"/>
      <c r="AN1581" s="110"/>
      <c r="AO1581" s="110"/>
      <c r="AP1581" s="110"/>
      <c r="AQ1581" s="110"/>
      <c r="AR1581" s="110"/>
      <c r="AS1581" s="110"/>
      <c r="AT1581" s="110"/>
      <c r="AU1581" s="110"/>
      <c r="AV1581" s="110"/>
      <c r="AW1581" s="110"/>
      <c r="AX1581" s="110"/>
      <c r="AY1581" s="110"/>
      <c r="AZ1581" s="110"/>
    </row>
    <row r="1582" spans="2:52" s="16" customFormat="1" x14ac:dyDescent="0.25">
      <c r="B1582" s="53"/>
      <c r="C1582" s="15"/>
      <c r="I1582" s="15"/>
      <c r="O1582" s="110"/>
      <c r="P1582" s="110"/>
      <c r="Q1582" s="110"/>
      <c r="R1582" s="110"/>
      <c r="S1582" s="110"/>
      <c r="T1582" s="110"/>
      <c r="U1582" s="110"/>
      <c r="V1582" s="110"/>
      <c r="W1582" s="110"/>
      <c r="X1582" s="110"/>
      <c r="Y1582" s="110"/>
      <c r="Z1582" s="110"/>
      <c r="AA1582" s="110"/>
      <c r="AB1582" s="110"/>
      <c r="AC1582" s="110"/>
      <c r="AD1582" s="110"/>
      <c r="AE1582" s="110"/>
      <c r="AF1582" s="110"/>
      <c r="AG1582" s="110"/>
      <c r="AH1582" s="110"/>
      <c r="AI1582" s="110"/>
      <c r="AJ1582" s="110"/>
      <c r="AK1582" s="110"/>
      <c r="AL1582" s="110"/>
      <c r="AM1582" s="110"/>
      <c r="AN1582" s="110"/>
      <c r="AO1582" s="110"/>
      <c r="AP1582" s="110"/>
      <c r="AQ1582" s="110"/>
      <c r="AR1582" s="110"/>
      <c r="AS1582" s="110"/>
      <c r="AT1582" s="110"/>
      <c r="AU1582" s="110"/>
      <c r="AV1582" s="110"/>
      <c r="AW1582" s="110"/>
      <c r="AX1582" s="110"/>
      <c r="AY1582" s="110"/>
      <c r="AZ1582" s="110"/>
    </row>
    <row r="1583" spans="2:52" s="16" customFormat="1" x14ac:dyDescent="0.25">
      <c r="B1583" s="53"/>
      <c r="C1583" s="15"/>
      <c r="I1583" s="15"/>
      <c r="O1583" s="110"/>
      <c r="P1583" s="110"/>
      <c r="Q1583" s="110"/>
      <c r="R1583" s="110"/>
      <c r="S1583" s="110"/>
      <c r="T1583" s="110"/>
      <c r="U1583" s="110"/>
      <c r="V1583" s="110"/>
      <c r="W1583" s="110"/>
      <c r="X1583" s="110"/>
      <c r="Y1583" s="110"/>
      <c r="Z1583" s="110"/>
      <c r="AA1583" s="110"/>
      <c r="AB1583" s="110"/>
      <c r="AC1583" s="110"/>
      <c r="AD1583" s="110"/>
      <c r="AE1583" s="110"/>
      <c r="AF1583" s="110"/>
      <c r="AG1583" s="110"/>
      <c r="AH1583" s="110"/>
      <c r="AI1583" s="110"/>
      <c r="AJ1583" s="110"/>
      <c r="AK1583" s="110"/>
      <c r="AL1583" s="110"/>
      <c r="AM1583" s="110"/>
      <c r="AN1583" s="110"/>
      <c r="AO1583" s="110"/>
      <c r="AP1583" s="110"/>
      <c r="AQ1583" s="110"/>
      <c r="AR1583" s="110"/>
      <c r="AS1583" s="110"/>
      <c r="AT1583" s="110"/>
      <c r="AU1583" s="110"/>
      <c r="AV1583" s="110"/>
      <c r="AW1583" s="110"/>
      <c r="AX1583" s="110"/>
      <c r="AY1583" s="110"/>
      <c r="AZ1583" s="110"/>
    </row>
    <row r="1584" spans="2:52" s="16" customFormat="1" x14ac:dyDescent="0.25">
      <c r="B1584" s="53"/>
      <c r="C1584" s="15"/>
      <c r="I1584" s="15"/>
      <c r="O1584" s="110"/>
      <c r="P1584" s="110"/>
      <c r="Q1584" s="110"/>
      <c r="R1584" s="110"/>
      <c r="S1584" s="110"/>
      <c r="T1584" s="110"/>
      <c r="U1584" s="110"/>
      <c r="V1584" s="110"/>
      <c r="W1584" s="110"/>
      <c r="X1584" s="110"/>
      <c r="Y1584" s="110"/>
      <c r="Z1584" s="110"/>
      <c r="AA1584" s="110"/>
      <c r="AB1584" s="110"/>
      <c r="AC1584" s="110"/>
      <c r="AD1584" s="110"/>
      <c r="AE1584" s="110"/>
      <c r="AF1584" s="110"/>
      <c r="AG1584" s="110"/>
      <c r="AH1584" s="110"/>
      <c r="AI1584" s="110"/>
      <c r="AJ1584" s="110"/>
      <c r="AK1584" s="110"/>
      <c r="AL1584" s="110"/>
      <c r="AM1584" s="110"/>
      <c r="AN1584" s="110"/>
      <c r="AO1584" s="110"/>
      <c r="AP1584" s="110"/>
      <c r="AQ1584" s="110"/>
      <c r="AR1584" s="110"/>
      <c r="AS1584" s="110"/>
      <c r="AT1584" s="110"/>
      <c r="AU1584" s="110"/>
      <c r="AV1584" s="110"/>
      <c r="AW1584" s="110"/>
      <c r="AX1584" s="110"/>
      <c r="AY1584" s="110"/>
      <c r="AZ1584" s="110"/>
    </row>
    <row r="1585" spans="2:52" s="16" customFormat="1" x14ac:dyDescent="0.25">
      <c r="B1585" s="53"/>
      <c r="C1585" s="15"/>
      <c r="I1585" s="15"/>
      <c r="O1585" s="110"/>
      <c r="P1585" s="110"/>
      <c r="Q1585" s="110"/>
      <c r="R1585" s="110"/>
      <c r="S1585" s="110"/>
      <c r="T1585" s="110"/>
      <c r="U1585" s="110"/>
      <c r="V1585" s="110"/>
      <c r="W1585" s="110"/>
      <c r="X1585" s="110"/>
      <c r="Y1585" s="110"/>
      <c r="Z1585" s="110"/>
      <c r="AA1585" s="110"/>
      <c r="AB1585" s="110"/>
      <c r="AC1585" s="110"/>
      <c r="AD1585" s="110"/>
      <c r="AE1585" s="110"/>
      <c r="AF1585" s="110"/>
      <c r="AG1585" s="110"/>
      <c r="AH1585" s="110"/>
      <c r="AI1585" s="110"/>
      <c r="AJ1585" s="110"/>
      <c r="AK1585" s="110"/>
      <c r="AL1585" s="110"/>
      <c r="AM1585" s="110"/>
      <c r="AN1585" s="110"/>
      <c r="AO1585" s="110"/>
      <c r="AP1585" s="110"/>
      <c r="AQ1585" s="110"/>
      <c r="AR1585" s="110"/>
      <c r="AS1585" s="110"/>
      <c r="AT1585" s="110"/>
      <c r="AU1585" s="110"/>
      <c r="AV1585" s="110"/>
      <c r="AW1585" s="110"/>
      <c r="AX1585" s="110"/>
      <c r="AY1585" s="110"/>
      <c r="AZ1585" s="110"/>
    </row>
    <row r="1586" spans="2:52" s="16" customFormat="1" x14ac:dyDescent="0.25">
      <c r="B1586" s="53"/>
      <c r="C1586" s="15"/>
      <c r="I1586" s="15"/>
      <c r="O1586" s="110"/>
      <c r="P1586" s="110"/>
      <c r="Q1586" s="110"/>
      <c r="R1586" s="110"/>
      <c r="S1586" s="110"/>
      <c r="T1586" s="110"/>
      <c r="U1586" s="110"/>
      <c r="V1586" s="110"/>
      <c r="W1586" s="110"/>
      <c r="X1586" s="110"/>
      <c r="Y1586" s="110"/>
      <c r="Z1586" s="110"/>
      <c r="AA1586" s="110"/>
      <c r="AB1586" s="110"/>
      <c r="AC1586" s="110"/>
      <c r="AD1586" s="110"/>
      <c r="AE1586" s="110"/>
      <c r="AF1586" s="110"/>
      <c r="AG1586" s="110"/>
      <c r="AH1586" s="110"/>
      <c r="AI1586" s="110"/>
      <c r="AJ1586" s="110"/>
      <c r="AK1586" s="110"/>
      <c r="AL1586" s="110"/>
      <c r="AM1586" s="110"/>
      <c r="AN1586" s="110"/>
      <c r="AO1586" s="110"/>
      <c r="AP1586" s="110"/>
      <c r="AQ1586" s="110"/>
      <c r="AR1586" s="110"/>
      <c r="AS1586" s="110"/>
      <c r="AT1586" s="110"/>
      <c r="AU1586" s="110"/>
      <c r="AV1586" s="110"/>
      <c r="AW1586" s="110"/>
      <c r="AX1586" s="110"/>
      <c r="AY1586" s="110"/>
      <c r="AZ1586" s="110"/>
    </row>
    <row r="1587" spans="2:52" s="16" customFormat="1" x14ac:dyDescent="0.25">
      <c r="B1587" s="53"/>
      <c r="C1587" s="15"/>
      <c r="I1587" s="15"/>
      <c r="O1587" s="110"/>
      <c r="P1587" s="110"/>
      <c r="Q1587" s="110"/>
      <c r="R1587" s="110"/>
      <c r="S1587" s="110"/>
      <c r="T1587" s="110"/>
      <c r="U1587" s="110"/>
      <c r="V1587" s="110"/>
      <c r="W1587" s="110"/>
      <c r="X1587" s="110"/>
      <c r="Y1587" s="110"/>
      <c r="Z1587" s="110"/>
      <c r="AA1587" s="110"/>
      <c r="AB1587" s="110"/>
      <c r="AC1587" s="110"/>
      <c r="AD1587" s="110"/>
      <c r="AE1587" s="110"/>
      <c r="AF1587" s="110"/>
      <c r="AG1587" s="110"/>
      <c r="AH1587" s="110"/>
      <c r="AI1587" s="110"/>
      <c r="AJ1587" s="110"/>
      <c r="AK1587" s="110"/>
      <c r="AL1587" s="110"/>
      <c r="AM1587" s="110"/>
      <c r="AN1587" s="110"/>
      <c r="AO1587" s="110"/>
      <c r="AP1587" s="110"/>
      <c r="AQ1587" s="110"/>
      <c r="AR1587" s="110"/>
      <c r="AS1587" s="110"/>
      <c r="AT1587" s="110"/>
      <c r="AU1587" s="110"/>
      <c r="AV1587" s="110"/>
      <c r="AW1587" s="110"/>
      <c r="AX1587" s="110"/>
      <c r="AY1587" s="110"/>
      <c r="AZ1587" s="110"/>
    </row>
    <row r="1588" spans="2:52" s="16" customFormat="1" x14ac:dyDescent="0.25">
      <c r="B1588" s="53"/>
      <c r="C1588" s="15"/>
      <c r="I1588" s="15"/>
      <c r="O1588" s="110"/>
      <c r="P1588" s="110"/>
      <c r="Q1588" s="110"/>
      <c r="R1588" s="110"/>
      <c r="S1588" s="110"/>
      <c r="T1588" s="110"/>
      <c r="U1588" s="110"/>
      <c r="V1588" s="110"/>
      <c r="W1588" s="110"/>
      <c r="X1588" s="110"/>
      <c r="Y1588" s="110"/>
      <c r="Z1588" s="110"/>
      <c r="AA1588" s="110"/>
      <c r="AB1588" s="110"/>
      <c r="AC1588" s="110"/>
      <c r="AD1588" s="110"/>
      <c r="AE1588" s="110"/>
      <c r="AF1588" s="110"/>
      <c r="AG1588" s="110"/>
      <c r="AH1588" s="110"/>
      <c r="AI1588" s="110"/>
      <c r="AJ1588" s="110"/>
      <c r="AK1588" s="110"/>
      <c r="AL1588" s="110"/>
      <c r="AM1588" s="110"/>
      <c r="AN1588" s="110"/>
      <c r="AO1588" s="110"/>
      <c r="AP1588" s="110"/>
      <c r="AQ1588" s="110"/>
      <c r="AR1588" s="110"/>
      <c r="AS1588" s="110"/>
      <c r="AT1588" s="110"/>
      <c r="AU1588" s="110"/>
      <c r="AV1588" s="110"/>
      <c r="AW1588" s="110"/>
      <c r="AX1588" s="110"/>
      <c r="AY1588" s="110"/>
      <c r="AZ1588" s="110"/>
    </row>
    <row r="1589" spans="2:52" s="16" customFormat="1" x14ac:dyDescent="0.25">
      <c r="B1589" s="53"/>
      <c r="C1589" s="15"/>
      <c r="I1589" s="15"/>
      <c r="O1589" s="110"/>
      <c r="P1589" s="110"/>
      <c r="Q1589" s="110"/>
      <c r="R1589" s="110"/>
      <c r="S1589" s="110"/>
      <c r="T1589" s="110"/>
      <c r="U1589" s="110"/>
      <c r="V1589" s="110"/>
      <c r="W1589" s="110"/>
      <c r="X1589" s="110"/>
      <c r="Y1589" s="110"/>
      <c r="Z1589" s="110"/>
      <c r="AA1589" s="110"/>
      <c r="AB1589" s="110"/>
      <c r="AC1589" s="110"/>
      <c r="AD1589" s="110"/>
      <c r="AE1589" s="110"/>
      <c r="AF1589" s="110"/>
      <c r="AG1589" s="110"/>
      <c r="AH1589" s="110"/>
      <c r="AI1589" s="110"/>
      <c r="AJ1589" s="110"/>
      <c r="AK1589" s="110"/>
      <c r="AL1589" s="110"/>
      <c r="AM1589" s="110"/>
      <c r="AN1589" s="110"/>
      <c r="AO1589" s="110"/>
      <c r="AP1589" s="110"/>
      <c r="AQ1589" s="110"/>
      <c r="AR1589" s="110"/>
      <c r="AS1589" s="110"/>
      <c r="AT1589" s="110"/>
      <c r="AU1589" s="110"/>
      <c r="AV1589" s="110"/>
      <c r="AW1589" s="110"/>
      <c r="AX1589" s="110"/>
      <c r="AY1589" s="110"/>
      <c r="AZ1589" s="110"/>
    </row>
    <row r="1590" spans="2:52" s="16" customFormat="1" x14ac:dyDescent="0.25">
      <c r="B1590" s="53"/>
      <c r="C1590" s="15"/>
      <c r="I1590" s="15"/>
      <c r="O1590" s="110"/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  <c r="Z1590" s="110"/>
      <c r="AA1590" s="110"/>
      <c r="AB1590" s="110"/>
      <c r="AC1590" s="110"/>
      <c r="AD1590" s="110"/>
      <c r="AE1590" s="110"/>
      <c r="AF1590" s="110"/>
      <c r="AG1590" s="110"/>
      <c r="AH1590" s="110"/>
      <c r="AI1590" s="110"/>
      <c r="AJ1590" s="110"/>
      <c r="AK1590" s="110"/>
      <c r="AL1590" s="110"/>
      <c r="AM1590" s="110"/>
      <c r="AN1590" s="110"/>
      <c r="AO1590" s="110"/>
      <c r="AP1590" s="110"/>
      <c r="AQ1590" s="110"/>
      <c r="AR1590" s="110"/>
      <c r="AS1590" s="110"/>
      <c r="AT1590" s="110"/>
      <c r="AU1590" s="110"/>
      <c r="AV1590" s="110"/>
      <c r="AW1590" s="110"/>
      <c r="AX1590" s="110"/>
      <c r="AY1590" s="110"/>
      <c r="AZ1590" s="110"/>
    </row>
    <row r="1591" spans="2:52" s="16" customFormat="1" x14ac:dyDescent="0.25">
      <c r="B1591" s="53"/>
      <c r="C1591" s="15"/>
      <c r="I1591" s="15"/>
      <c r="O1591" s="110"/>
      <c r="P1591" s="110"/>
      <c r="Q1591" s="110"/>
      <c r="R1591" s="110"/>
      <c r="S1591" s="110"/>
      <c r="T1591" s="110"/>
      <c r="U1591" s="110"/>
      <c r="V1591" s="110"/>
      <c r="W1591" s="110"/>
      <c r="X1591" s="110"/>
      <c r="Y1591" s="110"/>
      <c r="Z1591" s="110"/>
      <c r="AA1591" s="110"/>
      <c r="AB1591" s="110"/>
      <c r="AC1591" s="110"/>
      <c r="AD1591" s="110"/>
      <c r="AE1591" s="110"/>
      <c r="AF1591" s="110"/>
      <c r="AG1591" s="110"/>
      <c r="AH1591" s="110"/>
      <c r="AI1591" s="110"/>
      <c r="AJ1591" s="110"/>
      <c r="AK1591" s="110"/>
      <c r="AL1591" s="110"/>
      <c r="AM1591" s="110"/>
      <c r="AN1591" s="110"/>
      <c r="AO1591" s="110"/>
      <c r="AP1591" s="110"/>
      <c r="AQ1591" s="110"/>
      <c r="AR1591" s="110"/>
      <c r="AS1591" s="110"/>
      <c r="AT1591" s="110"/>
      <c r="AU1591" s="110"/>
      <c r="AV1591" s="110"/>
      <c r="AW1591" s="110"/>
      <c r="AX1591" s="110"/>
      <c r="AY1591" s="110"/>
      <c r="AZ1591" s="110"/>
    </row>
    <row r="1592" spans="2:52" s="16" customFormat="1" x14ac:dyDescent="0.25">
      <c r="B1592" s="53"/>
      <c r="C1592" s="15"/>
      <c r="I1592" s="15"/>
      <c r="O1592" s="110"/>
      <c r="P1592" s="110"/>
      <c r="Q1592" s="110"/>
      <c r="R1592" s="110"/>
      <c r="S1592" s="110"/>
      <c r="T1592" s="110"/>
      <c r="U1592" s="110"/>
      <c r="V1592" s="110"/>
      <c r="W1592" s="110"/>
      <c r="X1592" s="110"/>
      <c r="Y1592" s="110"/>
      <c r="Z1592" s="110"/>
      <c r="AA1592" s="110"/>
      <c r="AB1592" s="110"/>
      <c r="AC1592" s="110"/>
      <c r="AD1592" s="110"/>
      <c r="AE1592" s="110"/>
      <c r="AF1592" s="110"/>
      <c r="AG1592" s="110"/>
      <c r="AH1592" s="110"/>
      <c r="AI1592" s="110"/>
      <c r="AJ1592" s="110"/>
      <c r="AK1592" s="110"/>
      <c r="AL1592" s="110"/>
      <c r="AM1592" s="110"/>
      <c r="AN1592" s="110"/>
      <c r="AO1592" s="110"/>
      <c r="AP1592" s="110"/>
      <c r="AQ1592" s="110"/>
      <c r="AR1592" s="110"/>
      <c r="AS1592" s="110"/>
      <c r="AT1592" s="110"/>
      <c r="AU1592" s="110"/>
      <c r="AV1592" s="110"/>
      <c r="AW1592" s="110"/>
      <c r="AX1592" s="110"/>
      <c r="AY1592" s="110"/>
      <c r="AZ1592" s="110"/>
    </row>
    <row r="1593" spans="2:52" s="16" customFormat="1" x14ac:dyDescent="0.25">
      <c r="B1593" s="53"/>
      <c r="C1593" s="15"/>
      <c r="I1593" s="15"/>
      <c r="O1593" s="110"/>
      <c r="P1593" s="110"/>
      <c r="Q1593" s="110"/>
      <c r="R1593" s="110"/>
      <c r="S1593" s="110"/>
      <c r="T1593" s="110"/>
      <c r="U1593" s="110"/>
      <c r="V1593" s="110"/>
      <c r="W1593" s="110"/>
      <c r="X1593" s="110"/>
      <c r="Y1593" s="110"/>
      <c r="Z1593" s="110"/>
      <c r="AA1593" s="110"/>
      <c r="AB1593" s="110"/>
      <c r="AC1593" s="110"/>
      <c r="AD1593" s="110"/>
      <c r="AE1593" s="110"/>
      <c r="AF1593" s="110"/>
      <c r="AG1593" s="110"/>
      <c r="AH1593" s="110"/>
      <c r="AI1593" s="110"/>
      <c r="AJ1593" s="110"/>
      <c r="AK1593" s="110"/>
      <c r="AL1593" s="110"/>
      <c r="AM1593" s="110"/>
      <c r="AN1593" s="110"/>
      <c r="AO1593" s="110"/>
      <c r="AP1593" s="110"/>
      <c r="AQ1593" s="110"/>
      <c r="AR1593" s="110"/>
      <c r="AS1593" s="110"/>
      <c r="AT1593" s="110"/>
      <c r="AU1593" s="110"/>
      <c r="AV1593" s="110"/>
      <c r="AW1593" s="110"/>
      <c r="AX1593" s="110"/>
      <c r="AY1593" s="110"/>
      <c r="AZ1593" s="110"/>
    </row>
    <row r="1594" spans="2:52" s="16" customFormat="1" x14ac:dyDescent="0.25">
      <c r="B1594" s="53"/>
      <c r="C1594" s="15"/>
      <c r="I1594" s="15"/>
      <c r="O1594" s="110"/>
      <c r="P1594" s="110"/>
      <c r="Q1594" s="110"/>
      <c r="R1594" s="110"/>
      <c r="S1594" s="110"/>
      <c r="T1594" s="110"/>
      <c r="U1594" s="110"/>
      <c r="V1594" s="110"/>
      <c r="W1594" s="110"/>
      <c r="X1594" s="110"/>
      <c r="Y1594" s="110"/>
      <c r="Z1594" s="110"/>
      <c r="AA1594" s="110"/>
      <c r="AB1594" s="110"/>
      <c r="AC1594" s="110"/>
      <c r="AD1594" s="110"/>
      <c r="AE1594" s="110"/>
      <c r="AF1594" s="110"/>
      <c r="AG1594" s="110"/>
      <c r="AH1594" s="110"/>
      <c r="AI1594" s="110"/>
      <c r="AJ1594" s="110"/>
      <c r="AK1594" s="110"/>
      <c r="AL1594" s="110"/>
      <c r="AM1594" s="110"/>
      <c r="AN1594" s="110"/>
      <c r="AO1594" s="110"/>
      <c r="AP1594" s="110"/>
      <c r="AQ1594" s="110"/>
      <c r="AR1594" s="110"/>
      <c r="AS1594" s="110"/>
      <c r="AT1594" s="110"/>
      <c r="AU1594" s="110"/>
      <c r="AV1594" s="110"/>
      <c r="AW1594" s="110"/>
      <c r="AX1594" s="110"/>
      <c r="AY1594" s="110"/>
      <c r="AZ1594" s="110"/>
    </row>
    <row r="1595" spans="2:52" s="16" customFormat="1" x14ac:dyDescent="0.25">
      <c r="B1595" s="53"/>
      <c r="C1595" s="15"/>
      <c r="I1595" s="15"/>
      <c r="O1595" s="110"/>
      <c r="P1595" s="110"/>
      <c r="Q1595" s="110"/>
      <c r="R1595" s="110"/>
      <c r="S1595" s="110"/>
      <c r="T1595" s="110"/>
      <c r="U1595" s="110"/>
      <c r="V1595" s="110"/>
      <c r="W1595" s="110"/>
      <c r="X1595" s="110"/>
      <c r="Y1595" s="110"/>
      <c r="Z1595" s="110"/>
      <c r="AA1595" s="110"/>
      <c r="AB1595" s="110"/>
      <c r="AC1595" s="110"/>
      <c r="AD1595" s="110"/>
      <c r="AE1595" s="110"/>
      <c r="AF1595" s="110"/>
      <c r="AG1595" s="110"/>
      <c r="AH1595" s="110"/>
      <c r="AI1595" s="110"/>
      <c r="AJ1595" s="110"/>
      <c r="AK1595" s="110"/>
      <c r="AL1595" s="110"/>
      <c r="AM1595" s="110"/>
      <c r="AN1595" s="110"/>
      <c r="AO1595" s="110"/>
      <c r="AP1595" s="110"/>
      <c r="AQ1595" s="110"/>
      <c r="AR1595" s="110"/>
      <c r="AS1595" s="110"/>
      <c r="AT1595" s="110"/>
      <c r="AU1595" s="110"/>
      <c r="AV1595" s="110"/>
      <c r="AW1595" s="110"/>
      <c r="AX1595" s="110"/>
      <c r="AY1595" s="110"/>
      <c r="AZ1595" s="110"/>
    </row>
    <row r="1596" spans="2:52" s="16" customFormat="1" x14ac:dyDescent="0.25">
      <c r="B1596" s="53"/>
      <c r="C1596" s="15"/>
      <c r="I1596" s="15"/>
      <c r="O1596" s="110"/>
      <c r="P1596" s="110"/>
      <c r="Q1596" s="110"/>
      <c r="R1596" s="110"/>
      <c r="S1596" s="110"/>
      <c r="T1596" s="110"/>
      <c r="U1596" s="110"/>
      <c r="V1596" s="110"/>
      <c r="W1596" s="110"/>
      <c r="X1596" s="110"/>
      <c r="Y1596" s="110"/>
      <c r="Z1596" s="110"/>
      <c r="AA1596" s="110"/>
      <c r="AB1596" s="110"/>
      <c r="AC1596" s="110"/>
      <c r="AD1596" s="110"/>
      <c r="AE1596" s="110"/>
      <c r="AF1596" s="110"/>
      <c r="AG1596" s="110"/>
      <c r="AH1596" s="110"/>
      <c r="AI1596" s="110"/>
      <c r="AJ1596" s="110"/>
      <c r="AK1596" s="110"/>
      <c r="AL1596" s="110"/>
      <c r="AM1596" s="110"/>
      <c r="AN1596" s="110"/>
      <c r="AO1596" s="110"/>
      <c r="AP1596" s="110"/>
      <c r="AQ1596" s="110"/>
      <c r="AR1596" s="110"/>
      <c r="AS1596" s="110"/>
      <c r="AT1596" s="110"/>
      <c r="AU1596" s="110"/>
      <c r="AV1596" s="110"/>
      <c r="AW1596" s="110"/>
      <c r="AX1596" s="110"/>
      <c r="AY1596" s="110"/>
      <c r="AZ1596" s="110"/>
    </row>
    <row r="1597" spans="2:52" s="16" customFormat="1" x14ac:dyDescent="0.25">
      <c r="B1597" s="53"/>
      <c r="C1597" s="15"/>
      <c r="I1597" s="15"/>
      <c r="O1597" s="110"/>
      <c r="P1597" s="110"/>
      <c r="Q1597" s="110"/>
      <c r="R1597" s="110"/>
      <c r="S1597" s="110"/>
      <c r="T1597" s="110"/>
      <c r="U1597" s="110"/>
      <c r="V1597" s="110"/>
      <c r="W1597" s="110"/>
      <c r="X1597" s="110"/>
      <c r="Y1597" s="110"/>
      <c r="Z1597" s="110"/>
      <c r="AA1597" s="110"/>
      <c r="AB1597" s="110"/>
      <c r="AC1597" s="110"/>
      <c r="AD1597" s="110"/>
      <c r="AE1597" s="110"/>
      <c r="AF1597" s="110"/>
      <c r="AG1597" s="110"/>
      <c r="AH1597" s="110"/>
      <c r="AI1597" s="110"/>
      <c r="AJ1597" s="110"/>
      <c r="AK1597" s="110"/>
      <c r="AL1597" s="110"/>
      <c r="AM1597" s="110"/>
      <c r="AN1597" s="110"/>
      <c r="AO1597" s="110"/>
      <c r="AP1597" s="110"/>
      <c r="AQ1597" s="110"/>
      <c r="AR1597" s="110"/>
      <c r="AS1597" s="110"/>
      <c r="AT1597" s="110"/>
      <c r="AU1597" s="110"/>
      <c r="AV1597" s="110"/>
      <c r="AW1597" s="110"/>
      <c r="AX1597" s="110"/>
      <c r="AY1597" s="110"/>
      <c r="AZ1597" s="110"/>
    </row>
    <row r="1598" spans="2:52" s="16" customFormat="1" x14ac:dyDescent="0.25">
      <c r="B1598" s="53"/>
      <c r="C1598" s="15"/>
      <c r="I1598" s="15"/>
      <c r="O1598" s="110"/>
      <c r="P1598" s="110"/>
      <c r="Q1598" s="110"/>
      <c r="R1598" s="110"/>
      <c r="S1598" s="110"/>
      <c r="T1598" s="110"/>
      <c r="U1598" s="110"/>
      <c r="V1598" s="110"/>
      <c r="W1598" s="110"/>
      <c r="X1598" s="110"/>
      <c r="Y1598" s="110"/>
      <c r="Z1598" s="110"/>
      <c r="AA1598" s="110"/>
      <c r="AB1598" s="110"/>
      <c r="AC1598" s="110"/>
      <c r="AD1598" s="110"/>
      <c r="AE1598" s="110"/>
      <c r="AF1598" s="110"/>
      <c r="AG1598" s="110"/>
      <c r="AH1598" s="110"/>
      <c r="AI1598" s="110"/>
      <c r="AJ1598" s="110"/>
      <c r="AK1598" s="110"/>
      <c r="AL1598" s="110"/>
      <c r="AM1598" s="110"/>
      <c r="AN1598" s="110"/>
      <c r="AO1598" s="110"/>
      <c r="AP1598" s="110"/>
      <c r="AQ1598" s="110"/>
      <c r="AR1598" s="110"/>
      <c r="AS1598" s="110"/>
      <c r="AT1598" s="110"/>
      <c r="AU1598" s="110"/>
      <c r="AV1598" s="110"/>
      <c r="AW1598" s="110"/>
      <c r="AX1598" s="110"/>
      <c r="AY1598" s="110"/>
      <c r="AZ1598" s="110"/>
    </row>
    <row r="1599" spans="2:52" s="16" customFormat="1" x14ac:dyDescent="0.25">
      <c r="B1599" s="53"/>
      <c r="C1599" s="15"/>
      <c r="I1599" s="15"/>
      <c r="O1599" s="110"/>
      <c r="P1599" s="110"/>
      <c r="Q1599" s="110"/>
      <c r="R1599" s="110"/>
      <c r="S1599" s="110"/>
      <c r="T1599" s="110"/>
      <c r="U1599" s="110"/>
      <c r="V1599" s="110"/>
      <c r="W1599" s="110"/>
      <c r="X1599" s="110"/>
      <c r="Y1599" s="110"/>
      <c r="Z1599" s="110"/>
      <c r="AA1599" s="110"/>
      <c r="AB1599" s="110"/>
      <c r="AC1599" s="110"/>
      <c r="AD1599" s="110"/>
      <c r="AE1599" s="110"/>
      <c r="AF1599" s="110"/>
      <c r="AG1599" s="110"/>
      <c r="AH1599" s="110"/>
      <c r="AI1599" s="110"/>
      <c r="AJ1599" s="110"/>
      <c r="AK1599" s="110"/>
      <c r="AL1599" s="110"/>
      <c r="AM1599" s="110"/>
      <c r="AN1599" s="110"/>
      <c r="AO1599" s="110"/>
      <c r="AP1599" s="110"/>
      <c r="AQ1599" s="110"/>
      <c r="AR1599" s="110"/>
      <c r="AS1599" s="110"/>
      <c r="AT1599" s="110"/>
      <c r="AU1599" s="110"/>
      <c r="AV1599" s="110"/>
      <c r="AW1599" s="110"/>
      <c r="AX1599" s="110"/>
      <c r="AY1599" s="110"/>
      <c r="AZ1599" s="110"/>
    </row>
    <row r="1600" spans="2:52" s="16" customFormat="1" x14ac:dyDescent="0.25">
      <c r="B1600" s="53"/>
      <c r="C1600" s="15"/>
      <c r="I1600" s="15"/>
      <c r="O1600" s="110"/>
      <c r="P1600" s="110"/>
      <c r="Q1600" s="110"/>
      <c r="R1600" s="110"/>
      <c r="S1600" s="110"/>
      <c r="T1600" s="110"/>
      <c r="U1600" s="110"/>
      <c r="V1600" s="110"/>
      <c r="W1600" s="110"/>
      <c r="X1600" s="110"/>
      <c r="Y1600" s="110"/>
      <c r="Z1600" s="110"/>
      <c r="AA1600" s="110"/>
      <c r="AB1600" s="110"/>
      <c r="AC1600" s="110"/>
      <c r="AD1600" s="110"/>
      <c r="AE1600" s="110"/>
      <c r="AF1600" s="110"/>
      <c r="AG1600" s="110"/>
      <c r="AH1600" s="110"/>
      <c r="AI1600" s="110"/>
      <c r="AJ1600" s="110"/>
      <c r="AK1600" s="110"/>
      <c r="AL1600" s="110"/>
      <c r="AM1600" s="110"/>
      <c r="AN1600" s="110"/>
      <c r="AO1600" s="110"/>
      <c r="AP1600" s="110"/>
      <c r="AQ1600" s="110"/>
      <c r="AR1600" s="110"/>
      <c r="AS1600" s="110"/>
      <c r="AT1600" s="110"/>
      <c r="AU1600" s="110"/>
      <c r="AV1600" s="110"/>
      <c r="AW1600" s="110"/>
      <c r="AX1600" s="110"/>
      <c r="AY1600" s="110"/>
      <c r="AZ1600" s="110"/>
    </row>
    <row r="1601" spans="2:52" s="16" customFormat="1" x14ac:dyDescent="0.25">
      <c r="B1601" s="53"/>
      <c r="C1601" s="15"/>
      <c r="I1601" s="15"/>
      <c r="O1601" s="110"/>
      <c r="P1601" s="110"/>
      <c r="Q1601" s="110"/>
      <c r="R1601" s="110"/>
      <c r="S1601" s="110"/>
      <c r="T1601" s="110"/>
      <c r="U1601" s="110"/>
      <c r="V1601" s="110"/>
      <c r="W1601" s="110"/>
      <c r="X1601" s="110"/>
      <c r="Y1601" s="110"/>
      <c r="Z1601" s="110"/>
      <c r="AA1601" s="110"/>
      <c r="AB1601" s="110"/>
      <c r="AC1601" s="110"/>
      <c r="AD1601" s="110"/>
      <c r="AE1601" s="110"/>
      <c r="AF1601" s="110"/>
      <c r="AG1601" s="110"/>
      <c r="AH1601" s="110"/>
      <c r="AI1601" s="110"/>
      <c r="AJ1601" s="110"/>
      <c r="AK1601" s="110"/>
      <c r="AL1601" s="110"/>
      <c r="AM1601" s="110"/>
      <c r="AN1601" s="110"/>
      <c r="AO1601" s="110"/>
      <c r="AP1601" s="110"/>
      <c r="AQ1601" s="110"/>
      <c r="AR1601" s="110"/>
      <c r="AS1601" s="110"/>
      <c r="AT1601" s="110"/>
      <c r="AU1601" s="110"/>
      <c r="AV1601" s="110"/>
      <c r="AW1601" s="110"/>
      <c r="AX1601" s="110"/>
      <c r="AY1601" s="110"/>
      <c r="AZ1601" s="110"/>
    </row>
    <row r="1602" spans="2:52" s="16" customFormat="1" x14ac:dyDescent="0.25">
      <c r="B1602" s="53"/>
      <c r="C1602" s="15"/>
      <c r="I1602" s="15"/>
      <c r="O1602" s="110"/>
      <c r="P1602" s="110"/>
      <c r="Q1602" s="110"/>
      <c r="R1602" s="110"/>
      <c r="S1602" s="110"/>
      <c r="T1602" s="110"/>
      <c r="U1602" s="110"/>
      <c r="V1602" s="110"/>
      <c r="W1602" s="110"/>
      <c r="X1602" s="110"/>
      <c r="Y1602" s="110"/>
      <c r="Z1602" s="110"/>
      <c r="AA1602" s="110"/>
      <c r="AB1602" s="110"/>
      <c r="AC1602" s="110"/>
      <c r="AD1602" s="110"/>
      <c r="AE1602" s="110"/>
      <c r="AF1602" s="110"/>
      <c r="AG1602" s="110"/>
      <c r="AH1602" s="110"/>
      <c r="AI1602" s="110"/>
      <c r="AJ1602" s="110"/>
      <c r="AK1602" s="110"/>
      <c r="AL1602" s="110"/>
      <c r="AM1602" s="110"/>
      <c r="AN1602" s="110"/>
      <c r="AO1602" s="110"/>
      <c r="AP1602" s="110"/>
      <c r="AQ1602" s="110"/>
      <c r="AR1602" s="110"/>
      <c r="AS1602" s="110"/>
      <c r="AT1602" s="110"/>
      <c r="AU1602" s="110"/>
      <c r="AV1602" s="110"/>
      <c r="AW1602" s="110"/>
      <c r="AX1602" s="110"/>
      <c r="AY1602" s="110"/>
      <c r="AZ1602" s="110"/>
    </row>
    <row r="1603" spans="2:52" s="16" customFormat="1" x14ac:dyDescent="0.25">
      <c r="B1603" s="53"/>
      <c r="C1603" s="15"/>
      <c r="I1603" s="15"/>
      <c r="O1603" s="110"/>
      <c r="P1603" s="110"/>
      <c r="Q1603" s="110"/>
      <c r="R1603" s="110"/>
      <c r="S1603" s="110"/>
      <c r="T1603" s="110"/>
      <c r="U1603" s="110"/>
      <c r="V1603" s="110"/>
      <c r="W1603" s="110"/>
      <c r="X1603" s="110"/>
      <c r="Y1603" s="110"/>
      <c r="Z1603" s="110"/>
      <c r="AA1603" s="110"/>
      <c r="AB1603" s="110"/>
      <c r="AC1603" s="110"/>
      <c r="AD1603" s="110"/>
      <c r="AE1603" s="110"/>
      <c r="AF1603" s="110"/>
      <c r="AG1603" s="110"/>
      <c r="AH1603" s="110"/>
      <c r="AI1603" s="110"/>
      <c r="AJ1603" s="110"/>
      <c r="AK1603" s="110"/>
      <c r="AL1603" s="110"/>
      <c r="AM1603" s="110"/>
      <c r="AN1603" s="110"/>
      <c r="AO1603" s="110"/>
      <c r="AP1603" s="110"/>
      <c r="AQ1603" s="110"/>
      <c r="AR1603" s="110"/>
      <c r="AS1603" s="110"/>
      <c r="AT1603" s="110"/>
      <c r="AU1603" s="110"/>
      <c r="AV1603" s="110"/>
      <c r="AW1603" s="110"/>
      <c r="AX1603" s="110"/>
      <c r="AY1603" s="110"/>
      <c r="AZ1603" s="110"/>
    </row>
    <row r="1604" spans="2:52" s="16" customFormat="1" x14ac:dyDescent="0.25">
      <c r="B1604" s="53"/>
      <c r="C1604" s="15"/>
      <c r="I1604" s="15"/>
      <c r="O1604" s="110"/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  <c r="Z1604" s="110"/>
      <c r="AA1604" s="110"/>
      <c r="AB1604" s="110"/>
      <c r="AC1604" s="110"/>
      <c r="AD1604" s="110"/>
      <c r="AE1604" s="110"/>
      <c r="AF1604" s="110"/>
      <c r="AG1604" s="110"/>
      <c r="AH1604" s="110"/>
      <c r="AI1604" s="110"/>
      <c r="AJ1604" s="110"/>
      <c r="AK1604" s="110"/>
      <c r="AL1604" s="110"/>
      <c r="AM1604" s="110"/>
      <c r="AN1604" s="110"/>
      <c r="AO1604" s="110"/>
      <c r="AP1604" s="110"/>
      <c r="AQ1604" s="110"/>
      <c r="AR1604" s="110"/>
      <c r="AS1604" s="110"/>
      <c r="AT1604" s="110"/>
      <c r="AU1604" s="110"/>
      <c r="AV1604" s="110"/>
      <c r="AW1604" s="110"/>
      <c r="AX1604" s="110"/>
      <c r="AY1604" s="110"/>
      <c r="AZ1604" s="110"/>
    </row>
    <row r="1605" spans="2:52" s="16" customFormat="1" x14ac:dyDescent="0.25">
      <c r="B1605" s="53"/>
      <c r="C1605" s="15"/>
      <c r="I1605" s="15"/>
      <c r="O1605" s="110"/>
      <c r="P1605" s="110"/>
      <c r="Q1605" s="110"/>
      <c r="R1605" s="110"/>
      <c r="S1605" s="110"/>
      <c r="T1605" s="110"/>
      <c r="U1605" s="110"/>
      <c r="V1605" s="110"/>
      <c r="W1605" s="110"/>
      <c r="X1605" s="110"/>
      <c r="Y1605" s="110"/>
      <c r="Z1605" s="110"/>
      <c r="AA1605" s="110"/>
      <c r="AB1605" s="110"/>
      <c r="AC1605" s="110"/>
      <c r="AD1605" s="110"/>
      <c r="AE1605" s="110"/>
      <c r="AF1605" s="110"/>
      <c r="AG1605" s="110"/>
      <c r="AH1605" s="110"/>
      <c r="AI1605" s="110"/>
      <c r="AJ1605" s="110"/>
      <c r="AK1605" s="110"/>
      <c r="AL1605" s="110"/>
      <c r="AM1605" s="110"/>
      <c r="AN1605" s="110"/>
      <c r="AO1605" s="110"/>
      <c r="AP1605" s="110"/>
      <c r="AQ1605" s="110"/>
      <c r="AR1605" s="110"/>
      <c r="AS1605" s="110"/>
      <c r="AT1605" s="110"/>
      <c r="AU1605" s="110"/>
      <c r="AV1605" s="110"/>
      <c r="AW1605" s="110"/>
      <c r="AX1605" s="110"/>
      <c r="AY1605" s="110"/>
      <c r="AZ1605" s="110"/>
    </row>
    <row r="1606" spans="2:52" s="16" customFormat="1" x14ac:dyDescent="0.25">
      <c r="B1606" s="53"/>
      <c r="C1606" s="15"/>
      <c r="I1606" s="15"/>
      <c r="O1606" s="110"/>
      <c r="P1606" s="110"/>
      <c r="Q1606" s="110"/>
      <c r="R1606" s="110"/>
      <c r="S1606" s="110"/>
      <c r="T1606" s="110"/>
      <c r="U1606" s="110"/>
      <c r="V1606" s="110"/>
      <c r="W1606" s="110"/>
      <c r="X1606" s="110"/>
      <c r="Y1606" s="110"/>
      <c r="Z1606" s="110"/>
      <c r="AA1606" s="110"/>
      <c r="AB1606" s="110"/>
      <c r="AC1606" s="110"/>
      <c r="AD1606" s="110"/>
      <c r="AE1606" s="110"/>
      <c r="AF1606" s="110"/>
      <c r="AG1606" s="110"/>
      <c r="AH1606" s="110"/>
      <c r="AI1606" s="110"/>
      <c r="AJ1606" s="110"/>
      <c r="AK1606" s="110"/>
      <c r="AL1606" s="110"/>
      <c r="AM1606" s="110"/>
      <c r="AN1606" s="110"/>
      <c r="AO1606" s="110"/>
      <c r="AP1606" s="110"/>
      <c r="AQ1606" s="110"/>
      <c r="AR1606" s="110"/>
      <c r="AS1606" s="110"/>
      <c r="AT1606" s="110"/>
      <c r="AU1606" s="110"/>
      <c r="AV1606" s="110"/>
      <c r="AW1606" s="110"/>
      <c r="AX1606" s="110"/>
      <c r="AY1606" s="110"/>
      <c r="AZ1606" s="110"/>
    </row>
    <row r="1607" spans="2:52" s="16" customFormat="1" x14ac:dyDescent="0.25">
      <c r="B1607" s="53"/>
      <c r="C1607" s="15"/>
      <c r="I1607" s="15"/>
      <c r="O1607" s="110"/>
      <c r="P1607" s="110"/>
      <c r="Q1607" s="110"/>
      <c r="R1607" s="110"/>
      <c r="S1607" s="110"/>
      <c r="T1607" s="110"/>
      <c r="U1607" s="110"/>
      <c r="V1607" s="110"/>
      <c r="W1607" s="110"/>
      <c r="X1607" s="110"/>
      <c r="Y1607" s="110"/>
      <c r="Z1607" s="110"/>
      <c r="AA1607" s="110"/>
      <c r="AB1607" s="110"/>
      <c r="AC1607" s="110"/>
      <c r="AD1607" s="110"/>
      <c r="AE1607" s="110"/>
      <c r="AF1607" s="110"/>
      <c r="AG1607" s="110"/>
      <c r="AH1607" s="110"/>
      <c r="AI1607" s="110"/>
      <c r="AJ1607" s="110"/>
      <c r="AK1607" s="110"/>
      <c r="AL1607" s="110"/>
      <c r="AM1607" s="110"/>
      <c r="AN1607" s="110"/>
      <c r="AO1607" s="110"/>
      <c r="AP1607" s="110"/>
      <c r="AQ1607" s="110"/>
      <c r="AR1607" s="110"/>
      <c r="AS1607" s="110"/>
      <c r="AT1607" s="110"/>
      <c r="AU1607" s="110"/>
      <c r="AV1607" s="110"/>
      <c r="AW1607" s="110"/>
      <c r="AX1607" s="110"/>
      <c r="AY1607" s="110"/>
      <c r="AZ1607" s="110"/>
    </row>
    <row r="1608" spans="2:52" s="16" customFormat="1" x14ac:dyDescent="0.25">
      <c r="B1608" s="53"/>
      <c r="C1608" s="15"/>
      <c r="I1608" s="15"/>
      <c r="O1608" s="110"/>
      <c r="P1608" s="110"/>
      <c r="Q1608" s="110"/>
      <c r="R1608" s="110"/>
      <c r="S1608" s="110"/>
      <c r="T1608" s="110"/>
      <c r="U1608" s="110"/>
      <c r="V1608" s="110"/>
      <c r="W1608" s="110"/>
      <c r="X1608" s="110"/>
      <c r="Y1608" s="110"/>
      <c r="Z1608" s="110"/>
      <c r="AA1608" s="110"/>
      <c r="AB1608" s="110"/>
      <c r="AC1608" s="110"/>
      <c r="AD1608" s="110"/>
      <c r="AE1608" s="110"/>
      <c r="AF1608" s="110"/>
      <c r="AG1608" s="110"/>
      <c r="AH1608" s="110"/>
      <c r="AI1608" s="110"/>
      <c r="AJ1608" s="110"/>
      <c r="AK1608" s="110"/>
      <c r="AL1608" s="110"/>
      <c r="AM1608" s="110"/>
      <c r="AN1608" s="110"/>
      <c r="AO1608" s="110"/>
      <c r="AP1608" s="110"/>
      <c r="AQ1608" s="110"/>
      <c r="AR1608" s="110"/>
      <c r="AS1608" s="110"/>
      <c r="AT1608" s="110"/>
      <c r="AU1608" s="110"/>
      <c r="AV1608" s="110"/>
      <c r="AW1608" s="110"/>
      <c r="AX1608" s="110"/>
      <c r="AY1608" s="110"/>
      <c r="AZ1608" s="110"/>
    </row>
    <row r="1609" spans="2:52" s="16" customFormat="1" x14ac:dyDescent="0.25">
      <c r="B1609" s="53"/>
      <c r="C1609" s="15"/>
      <c r="I1609" s="15"/>
      <c r="O1609" s="110"/>
      <c r="P1609" s="110"/>
      <c r="Q1609" s="110"/>
      <c r="R1609" s="110"/>
      <c r="S1609" s="110"/>
      <c r="T1609" s="110"/>
      <c r="U1609" s="110"/>
      <c r="V1609" s="110"/>
      <c r="W1609" s="110"/>
      <c r="X1609" s="110"/>
      <c r="Y1609" s="110"/>
      <c r="Z1609" s="110"/>
      <c r="AA1609" s="110"/>
      <c r="AB1609" s="110"/>
      <c r="AC1609" s="110"/>
      <c r="AD1609" s="110"/>
      <c r="AE1609" s="110"/>
      <c r="AF1609" s="110"/>
      <c r="AG1609" s="110"/>
      <c r="AH1609" s="110"/>
      <c r="AI1609" s="110"/>
      <c r="AJ1609" s="110"/>
      <c r="AK1609" s="110"/>
      <c r="AL1609" s="110"/>
      <c r="AM1609" s="110"/>
      <c r="AN1609" s="110"/>
      <c r="AO1609" s="110"/>
      <c r="AP1609" s="110"/>
      <c r="AQ1609" s="110"/>
      <c r="AR1609" s="110"/>
      <c r="AS1609" s="110"/>
      <c r="AT1609" s="110"/>
      <c r="AU1609" s="110"/>
      <c r="AV1609" s="110"/>
      <c r="AW1609" s="110"/>
      <c r="AX1609" s="110"/>
      <c r="AY1609" s="110"/>
      <c r="AZ1609" s="110"/>
    </row>
    <row r="1610" spans="2:52" s="16" customFormat="1" x14ac:dyDescent="0.25">
      <c r="B1610" s="53"/>
      <c r="C1610" s="15"/>
      <c r="I1610" s="15"/>
      <c r="O1610" s="110"/>
      <c r="P1610" s="110"/>
      <c r="Q1610" s="110"/>
      <c r="R1610" s="110"/>
      <c r="S1610" s="110"/>
      <c r="T1610" s="110"/>
      <c r="U1610" s="110"/>
      <c r="V1610" s="110"/>
      <c r="W1610" s="110"/>
      <c r="X1610" s="110"/>
      <c r="Y1610" s="110"/>
      <c r="Z1610" s="110"/>
      <c r="AA1610" s="110"/>
      <c r="AB1610" s="110"/>
      <c r="AC1610" s="110"/>
      <c r="AD1610" s="110"/>
      <c r="AE1610" s="110"/>
      <c r="AF1610" s="110"/>
      <c r="AG1610" s="110"/>
      <c r="AH1610" s="110"/>
      <c r="AI1610" s="110"/>
      <c r="AJ1610" s="110"/>
      <c r="AK1610" s="110"/>
      <c r="AL1610" s="110"/>
      <c r="AM1610" s="110"/>
      <c r="AN1610" s="110"/>
      <c r="AO1610" s="110"/>
      <c r="AP1610" s="110"/>
      <c r="AQ1610" s="110"/>
      <c r="AR1610" s="110"/>
      <c r="AS1610" s="110"/>
      <c r="AT1610" s="110"/>
      <c r="AU1610" s="110"/>
      <c r="AV1610" s="110"/>
      <c r="AW1610" s="110"/>
      <c r="AX1610" s="110"/>
      <c r="AY1610" s="110"/>
      <c r="AZ1610" s="110"/>
    </row>
    <row r="1611" spans="2:52" s="16" customFormat="1" x14ac:dyDescent="0.25">
      <c r="B1611" s="53"/>
      <c r="C1611" s="15"/>
      <c r="I1611" s="15"/>
      <c r="O1611" s="110"/>
      <c r="P1611" s="110"/>
      <c r="Q1611" s="110"/>
      <c r="R1611" s="110"/>
      <c r="S1611" s="110"/>
      <c r="T1611" s="110"/>
      <c r="U1611" s="110"/>
      <c r="V1611" s="110"/>
      <c r="W1611" s="110"/>
      <c r="X1611" s="110"/>
      <c r="Y1611" s="110"/>
      <c r="Z1611" s="110"/>
      <c r="AA1611" s="110"/>
      <c r="AB1611" s="110"/>
      <c r="AC1611" s="110"/>
      <c r="AD1611" s="110"/>
      <c r="AE1611" s="110"/>
      <c r="AF1611" s="110"/>
      <c r="AG1611" s="110"/>
      <c r="AH1611" s="110"/>
      <c r="AI1611" s="110"/>
      <c r="AJ1611" s="110"/>
      <c r="AK1611" s="110"/>
      <c r="AL1611" s="110"/>
      <c r="AM1611" s="110"/>
      <c r="AN1611" s="110"/>
      <c r="AO1611" s="110"/>
      <c r="AP1611" s="110"/>
      <c r="AQ1611" s="110"/>
      <c r="AR1611" s="110"/>
      <c r="AS1611" s="110"/>
      <c r="AT1611" s="110"/>
      <c r="AU1611" s="110"/>
      <c r="AV1611" s="110"/>
      <c r="AW1611" s="110"/>
      <c r="AX1611" s="110"/>
      <c r="AY1611" s="110"/>
      <c r="AZ1611" s="110"/>
    </row>
    <row r="1612" spans="2:52" s="16" customFormat="1" x14ac:dyDescent="0.25">
      <c r="B1612" s="53"/>
      <c r="C1612" s="15"/>
      <c r="I1612" s="15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0"/>
      <c r="Y1612" s="110"/>
      <c r="Z1612" s="110"/>
      <c r="AA1612" s="110"/>
      <c r="AB1612" s="110"/>
      <c r="AC1612" s="110"/>
      <c r="AD1612" s="110"/>
      <c r="AE1612" s="110"/>
      <c r="AF1612" s="110"/>
      <c r="AG1612" s="110"/>
      <c r="AH1612" s="110"/>
      <c r="AI1612" s="110"/>
      <c r="AJ1612" s="110"/>
      <c r="AK1612" s="110"/>
      <c r="AL1612" s="110"/>
      <c r="AM1612" s="110"/>
      <c r="AN1612" s="110"/>
      <c r="AO1612" s="110"/>
      <c r="AP1612" s="110"/>
      <c r="AQ1612" s="110"/>
      <c r="AR1612" s="110"/>
      <c r="AS1612" s="110"/>
      <c r="AT1612" s="110"/>
      <c r="AU1612" s="110"/>
      <c r="AV1612" s="110"/>
      <c r="AW1612" s="110"/>
      <c r="AX1612" s="110"/>
      <c r="AY1612" s="110"/>
      <c r="AZ1612" s="110"/>
    </row>
    <row r="1613" spans="2:52" s="16" customFormat="1" x14ac:dyDescent="0.25">
      <c r="B1613" s="53"/>
      <c r="C1613" s="15"/>
      <c r="I1613" s="15"/>
      <c r="O1613" s="110"/>
      <c r="P1613" s="110"/>
      <c r="Q1613" s="110"/>
      <c r="R1613" s="110"/>
      <c r="S1613" s="110"/>
      <c r="T1613" s="110"/>
      <c r="U1613" s="110"/>
      <c r="V1613" s="110"/>
      <c r="W1613" s="110"/>
      <c r="X1613" s="110"/>
      <c r="Y1613" s="110"/>
      <c r="Z1613" s="110"/>
      <c r="AA1613" s="110"/>
      <c r="AB1613" s="110"/>
      <c r="AC1613" s="110"/>
      <c r="AD1613" s="110"/>
      <c r="AE1613" s="110"/>
      <c r="AF1613" s="110"/>
      <c r="AG1613" s="110"/>
      <c r="AH1613" s="110"/>
      <c r="AI1613" s="110"/>
      <c r="AJ1613" s="110"/>
      <c r="AK1613" s="110"/>
      <c r="AL1613" s="110"/>
      <c r="AM1613" s="110"/>
      <c r="AN1613" s="110"/>
      <c r="AO1613" s="110"/>
      <c r="AP1613" s="110"/>
      <c r="AQ1613" s="110"/>
      <c r="AR1613" s="110"/>
      <c r="AS1613" s="110"/>
      <c r="AT1613" s="110"/>
      <c r="AU1613" s="110"/>
      <c r="AV1613" s="110"/>
      <c r="AW1613" s="110"/>
      <c r="AX1613" s="110"/>
      <c r="AY1613" s="110"/>
      <c r="AZ1613" s="110"/>
    </row>
    <row r="1614" spans="2:52" s="16" customFormat="1" x14ac:dyDescent="0.25">
      <c r="B1614" s="53"/>
      <c r="C1614" s="15"/>
      <c r="I1614" s="15"/>
      <c r="O1614" s="110"/>
      <c r="P1614" s="110"/>
      <c r="Q1614" s="110"/>
      <c r="R1614" s="110"/>
      <c r="S1614" s="110"/>
      <c r="T1614" s="110"/>
      <c r="U1614" s="110"/>
      <c r="V1614" s="110"/>
      <c r="W1614" s="110"/>
      <c r="X1614" s="110"/>
      <c r="Y1614" s="110"/>
      <c r="Z1614" s="110"/>
      <c r="AA1614" s="110"/>
      <c r="AB1614" s="110"/>
      <c r="AC1614" s="110"/>
      <c r="AD1614" s="110"/>
      <c r="AE1614" s="110"/>
      <c r="AF1614" s="110"/>
      <c r="AG1614" s="110"/>
      <c r="AH1614" s="110"/>
      <c r="AI1614" s="110"/>
      <c r="AJ1614" s="110"/>
      <c r="AK1614" s="110"/>
      <c r="AL1614" s="110"/>
      <c r="AM1614" s="110"/>
      <c r="AN1614" s="110"/>
      <c r="AO1614" s="110"/>
      <c r="AP1614" s="110"/>
      <c r="AQ1614" s="110"/>
      <c r="AR1614" s="110"/>
      <c r="AS1614" s="110"/>
      <c r="AT1614" s="110"/>
      <c r="AU1614" s="110"/>
      <c r="AV1614" s="110"/>
      <c r="AW1614" s="110"/>
      <c r="AX1614" s="110"/>
      <c r="AY1614" s="110"/>
      <c r="AZ1614" s="110"/>
    </row>
    <row r="1615" spans="2:52" s="16" customFormat="1" x14ac:dyDescent="0.25">
      <c r="B1615" s="53"/>
      <c r="C1615" s="15"/>
      <c r="I1615" s="15"/>
      <c r="O1615" s="110"/>
      <c r="P1615" s="110"/>
      <c r="Q1615" s="110"/>
      <c r="R1615" s="110"/>
      <c r="S1615" s="110"/>
      <c r="T1615" s="110"/>
      <c r="U1615" s="110"/>
      <c r="V1615" s="110"/>
      <c r="W1615" s="110"/>
      <c r="X1615" s="110"/>
      <c r="Y1615" s="110"/>
      <c r="Z1615" s="110"/>
      <c r="AA1615" s="110"/>
      <c r="AB1615" s="110"/>
      <c r="AC1615" s="110"/>
      <c r="AD1615" s="110"/>
      <c r="AE1615" s="110"/>
      <c r="AF1615" s="110"/>
      <c r="AG1615" s="110"/>
      <c r="AH1615" s="110"/>
      <c r="AI1615" s="110"/>
      <c r="AJ1615" s="110"/>
      <c r="AK1615" s="110"/>
      <c r="AL1615" s="110"/>
      <c r="AM1615" s="110"/>
      <c r="AN1615" s="110"/>
      <c r="AO1615" s="110"/>
      <c r="AP1615" s="110"/>
      <c r="AQ1615" s="110"/>
      <c r="AR1615" s="110"/>
      <c r="AS1615" s="110"/>
      <c r="AT1615" s="110"/>
      <c r="AU1615" s="110"/>
      <c r="AV1615" s="110"/>
      <c r="AW1615" s="110"/>
      <c r="AX1615" s="110"/>
      <c r="AY1615" s="110"/>
      <c r="AZ1615" s="110"/>
    </row>
    <row r="1616" spans="2:52" s="16" customFormat="1" x14ac:dyDescent="0.25">
      <c r="B1616" s="53"/>
      <c r="C1616" s="15"/>
      <c r="I1616" s="15"/>
      <c r="O1616" s="110"/>
      <c r="P1616" s="110"/>
      <c r="Q1616" s="110"/>
      <c r="R1616" s="110"/>
      <c r="S1616" s="110"/>
      <c r="T1616" s="110"/>
      <c r="U1616" s="110"/>
      <c r="V1616" s="110"/>
      <c r="W1616" s="110"/>
      <c r="X1616" s="110"/>
      <c r="Y1616" s="110"/>
      <c r="Z1616" s="110"/>
      <c r="AA1616" s="110"/>
      <c r="AB1616" s="110"/>
      <c r="AC1616" s="110"/>
      <c r="AD1616" s="110"/>
      <c r="AE1616" s="110"/>
      <c r="AF1616" s="110"/>
      <c r="AG1616" s="110"/>
      <c r="AH1616" s="110"/>
      <c r="AI1616" s="110"/>
      <c r="AJ1616" s="110"/>
      <c r="AK1616" s="110"/>
      <c r="AL1616" s="110"/>
      <c r="AM1616" s="110"/>
      <c r="AN1616" s="110"/>
      <c r="AO1616" s="110"/>
      <c r="AP1616" s="110"/>
      <c r="AQ1616" s="110"/>
      <c r="AR1616" s="110"/>
      <c r="AS1616" s="110"/>
      <c r="AT1616" s="110"/>
      <c r="AU1616" s="110"/>
      <c r="AV1616" s="110"/>
      <c r="AW1616" s="110"/>
      <c r="AX1616" s="110"/>
      <c r="AY1616" s="110"/>
      <c r="AZ1616" s="110"/>
    </row>
    <row r="1617" spans="2:52" s="16" customFormat="1" x14ac:dyDescent="0.25">
      <c r="B1617" s="53"/>
      <c r="C1617" s="15"/>
      <c r="I1617" s="15"/>
      <c r="O1617" s="110"/>
      <c r="P1617" s="110"/>
      <c r="Q1617" s="110"/>
      <c r="R1617" s="110"/>
      <c r="S1617" s="110"/>
      <c r="T1617" s="110"/>
      <c r="U1617" s="110"/>
      <c r="V1617" s="110"/>
      <c r="W1617" s="110"/>
      <c r="X1617" s="110"/>
      <c r="Y1617" s="110"/>
      <c r="Z1617" s="110"/>
      <c r="AA1617" s="110"/>
      <c r="AB1617" s="110"/>
      <c r="AC1617" s="110"/>
      <c r="AD1617" s="110"/>
      <c r="AE1617" s="110"/>
      <c r="AF1617" s="110"/>
      <c r="AG1617" s="110"/>
      <c r="AH1617" s="110"/>
      <c r="AI1617" s="110"/>
      <c r="AJ1617" s="110"/>
      <c r="AK1617" s="110"/>
      <c r="AL1617" s="110"/>
      <c r="AM1617" s="110"/>
      <c r="AN1617" s="110"/>
      <c r="AO1617" s="110"/>
      <c r="AP1617" s="110"/>
      <c r="AQ1617" s="110"/>
      <c r="AR1617" s="110"/>
      <c r="AS1617" s="110"/>
      <c r="AT1617" s="110"/>
      <c r="AU1617" s="110"/>
      <c r="AV1617" s="110"/>
      <c r="AW1617" s="110"/>
      <c r="AX1617" s="110"/>
      <c r="AY1617" s="110"/>
      <c r="AZ1617" s="110"/>
    </row>
    <row r="1618" spans="2:52" s="16" customFormat="1" x14ac:dyDescent="0.25">
      <c r="B1618" s="53"/>
      <c r="C1618" s="15"/>
      <c r="I1618" s="15"/>
      <c r="O1618" s="110"/>
      <c r="P1618" s="110"/>
      <c r="Q1618" s="110"/>
      <c r="R1618" s="110"/>
      <c r="S1618" s="110"/>
      <c r="T1618" s="110"/>
      <c r="U1618" s="110"/>
      <c r="V1618" s="110"/>
      <c r="W1618" s="110"/>
      <c r="X1618" s="110"/>
      <c r="Y1618" s="110"/>
      <c r="Z1618" s="110"/>
      <c r="AA1618" s="110"/>
      <c r="AB1618" s="110"/>
      <c r="AC1618" s="110"/>
      <c r="AD1618" s="110"/>
      <c r="AE1618" s="110"/>
      <c r="AF1618" s="110"/>
      <c r="AG1618" s="110"/>
      <c r="AH1618" s="110"/>
      <c r="AI1618" s="110"/>
      <c r="AJ1618" s="110"/>
      <c r="AK1618" s="110"/>
      <c r="AL1618" s="110"/>
      <c r="AM1618" s="110"/>
      <c r="AN1618" s="110"/>
      <c r="AO1618" s="110"/>
      <c r="AP1618" s="110"/>
      <c r="AQ1618" s="110"/>
      <c r="AR1618" s="110"/>
      <c r="AS1618" s="110"/>
      <c r="AT1618" s="110"/>
      <c r="AU1618" s="110"/>
      <c r="AV1618" s="110"/>
      <c r="AW1618" s="110"/>
      <c r="AX1618" s="110"/>
      <c r="AY1618" s="110"/>
      <c r="AZ1618" s="110"/>
    </row>
    <row r="1619" spans="2:52" s="16" customFormat="1" x14ac:dyDescent="0.25">
      <c r="B1619" s="53"/>
      <c r="C1619" s="15"/>
      <c r="I1619" s="15"/>
      <c r="O1619" s="110"/>
      <c r="P1619" s="110"/>
      <c r="Q1619" s="110"/>
      <c r="R1619" s="110"/>
      <c r="S1619" s="110"/>
      <c r="T1619" s="110"/>
      <c r="U1619" s="110"/>
      <c r="V1619" s="110"/>
      <c r="W1619" s="110"/>
      <c r="X1619" s="110"/>
      <c r="Y1619" s="110"/>
      <c r="Z1619" s="110"/>
      <c r="AA1619" s="110"/>
      <c r="AB1619" s="110"/>
      <c r="AC1619" s="110"/>
      <c r="AD1619" s="110"/>
      <c r="AE1619" s="110"/>
      <c r="AF1619" s="110"/>
      <c r="AG1619" s="110"/>
      <c r="AH1619" s="110"/>
      <c r="AI1619" s="110"/>
      <c r="AJ1619" s="110"/>
      <c r="AK1619" s="110"/>
      <c r="AL1619" s="110"/>
      <c r="AM1619" s="110"/>
      <c r="AN1619" s="110"/>
      <c r="AO1619" s="110"/>
      <c r="AP1619" s="110"/>
      <c r="AQ1619" s="110"/>
      <c r="AR1619" s="110"/>
      <c r="AS1619" s="110"/>
      <c r="AT1619" s="110"/>
      <c r="AU1619" s="110"/>
      <c r="AV1619" s="110"/>
      <c r="AW1619" s="110"/>
      <c r="AX1619" s="110"/>
      <c r="AY1619" s="110"/>
      <c r="AZ1619" s="110"/>
    </row>
    <row r="1620" spans="2:52" s="16" customFormat="1" x14ac:dyDescent="0.25">
      <c r="B1620" s="53"/>
      <c r="C1620" s="15"/>
      <c r="I1620" s="15"/>
      <c r="O1620" s="110"/>
      <c r="P1620" s="110"/>
      <c r="Q1620" s="110"/>
      <c r="R1620" s="110"/>
      <c r="S1620" s="110"/>
      <c r="T1620" s="110"/>
      <c r="U1620" s="110"/>
      <c r="V1620" s="110"/>
      <c r="W1620" s="110"/>
      <c r="X1620" s="110"/>
      <c r="Y1620" s="110"/>
      <c r="Z1620" s="110"/>
      <c r="AA1620" s="110"/>
      <c r="AB1620" s="110"/>
      <c r="AC1620" s="110"/>
      <c r="AD1620" s="110"/>
      <c r="AE1620" s="110"/>
      <c r="AF1620" s="110"/>
      <c r="AG1620" s="110"/>
      <c r="AH1620" s="110"/>
      <c r="AI1620" s="110"/>
      <c r="AJ1620" s="110"/>
      <c r="AK1620" s="110"/>
      <c r="AL1620" s="110"/>
      <c r="AM1620" s="110"/>
      <c r="AN1620" s="110"/>
      <c r="AO1620" s="110"/>
      <c r="AP1620" s="110"/>
      <c r="AQ1620" s="110"/>
      <c r="AR1620" s="110"/>
      <c r="AS1620" s="110"/>
      <c r="AT1620" s="110"/>
      <c r="AU1620" s="110"/>
      <c r="AV1620" s="110"/>
      <c r="AW1620" s="110"/>
      <c r="AX1620" s="110"/>
      <c r="AY1620" s="110"/>
      <c r="AZ1620" s="110"/>
    </row>
    <row r="1621" spans="2:52" s="16" customFormat="1" x14ac:dyDescent="0.25">
      <c r="B1621" s="53"/>
      <c r="C1621" s="15"/>
      <c r="I1621" s="15"/>
      <c r="O1621" s="110"/>
      <c r="P1621" s="110"/>
      <c r="Q1621" s="110"/>
      <c r="R1621" s="110"/>
      <c r="S1621" s="110"/>
      <c r="T1621" s="110"/>
      <c r="U1621" s="110"/>
      <c r="V1621" s="110"/>
      <c r="W1621" s="110"/>
      <c r="X1621" s="110"/>
      <c r="Y1621" s="110"/>
      <c r="Z1621" s="110"/>
      <c r="AA1621" s="110"/>
      <c r="AB1621" s="110"/>
      <c r="AC1621" s="110"/>
      <c r="AD1621" s="110"/>
      <c r="AE1621" s="110"/>
      <c r="AF1621" s="110"/>
      <c r="AG1621" s="110"/>
      <c r="AH1621" s="110"/>
      <c r="AI1621" s="110"/>
      <c r="AJ1621" s="110"/>
      <c r="AK1621" s="110"/>
      <c r="AL1621" s="110"/>
      <c r="AM1621" s="110"/>
      <c r="AN1621" s="110"/>
      <c r="AO1621" s="110"/>
      <c r="AP1621" s="110"/>
      <c r="AQ1621" s="110"/>
      <c r="AR1621" s="110"/>
      <c r="AS1621" s="110"/>
      <c r="AT1621" s="110"/>
      <c r="AU1621" s="110"/>
      <c r="AV1621" s="110"/>
      <c r="AW1621" s="110"/>
      <c r="AX1621" s="110"/>
      <c r="AY1621" s="110"/>
      <c r="AZ1621" s="110"/>
    </row>
    <row r="1622" spans="2:52" s="16" customFormat="1" x14ac:dyDescent="0.25">
      <c r="B1622" s="53"/>
      <c r="C1622" s="15"/>
      <c r="I1622" s="15"/>
      <c r="O1622" s="110"/>
      <c r="P1622" s="110"/>
      <c r="Q1622" s="110"/>
      <c r="R1622" s="110"/>
      <c r="S1622" s="110"/>
      <c r="T1622" s="110"/>
      <c r="U1622" s="110"/>
      <c r="V1622" s="110"/>
      <c r="W1622" s="110"/>
      <c r="X1622" s="110"/>
      <c r="Y1622" s="110"/>
      <c r="Z1622" s="110"/>
      <c r="AA1622" s="110"/>
      <c r="AB1622" s="110"/>
      <c r="AC1622" s="110"/>
      <c r="AD1622" s="110"/>
      <c r="AE1622" s="110"/>
      <c r="AF1622" s="110"/>
      <c r="AG1622" s="110"/>
      <c r="AH1622" s="110"/>
      <c r="AI1622" s="110"/>
      <c r="AJ1622" s="110"/>
      <c r="AK1622" s="110"/>
      <c r="AL1622" s="110"/>
      <c r="AM1622" s="110"/>
      <c r="AN1622" s="110"/>
      <c r="AO1622" s="110"/>
      <c r="AP1622" s="110"/>
      <c r="AQ1622" s="110"/>
      <c r="AR1622" s="110"/>
      <c r="AS1622" s="110"/>
      <c r="AT1622" s="110"/>
      <c r="AU1622" s="110"/>
      <c r="AV1622" s="110"/>
      <c r="AW1622" s="110"/>
      <c r="AX1622" s="110"/>
      <c r="AY1622" s="110"/>
      <c r="AZ1622" s="110"/>
    </row>
    <row r="1623" spans="2:52" s="16" customFormat="1" x14ac:dyDescent="0.25">
      <c r="B1623" s="53"/>
      <c r="C1623" s="15"/>
      <c r="I1623" s="15"/>
      <c r="O1623" s="110"/>
      <c r="P1623" s="110"/>
      <c r="Q1623" s="110"/>
      <c r="R1623" s="110"/>
      <c r="S1623" s="110"/>
      <c r="T1623" s="110"/>
      <c r="U1623" s="110"/>
      <c r="V1623" s="110"/>
      <c r="W1623" s="110"/>
      <c r="X1623" s="110"/>
      <c r="Y1623" s="110"/>
      <c r="Z1623" s="110"/>
      <c r="AA1623" s="110"/>
      <c r="AB1623" s="110"/>
      <c r="AC1623" s="110"/>
      <c r="AD1623" s="110"/>
      <c r="AE1623" s="110"/>
      <c r="AF1623" s="110"/>
      <c r="AG1623" s="110"/>
      <c r="AH1623" s="110"/>
      <c r="AI1623" s="110"/>
      <c r="AJ1623" s="110"/>
      <c r="AK1623" s="110"/>
      <c r="AL1623" s="110"/>
      <c r="AM1623" s="110"/>
      <c r="AN1623" s="110"/>
      <c r="AO1623" s="110"/>
      <c r="AP1623" s="110"/>
      <c r="AQ1623" s="110"/>
      <c r="AR1623" s="110"/>
      <c r="AS1623" s="110"/>
      <c r="AT1623" s="110"/>
      <c r="AU1623" s="110"/>
      <c r="AV1623" s="110"/>
      <c r="AW1623" s="110"/>
      <c r="AX1623" s="110"/>
      <c r="AY1623" s="110"/>
      <c r="AZ1623" s="110"/>
    </row>
    <row r="1624" spans="2:52" s="16" customFormat="1" x14ac:dyDescent="0.25">
      <c r="B1624" s="53"/>
      <c r="C1624" s="15"/>
      <c r="I1624" s="15"/>
      <c r="O1624" s="110"/>
      <c r="P1624" s="110"/>
      <c r="Q1624" s="110"/>
      <c r="R1624" s="110"/>
      <c r="S1624" s="110"/>
      <c r="T1624" s="110"/>
      <c r="U1624" s="110"/>
      <c r="V1624" s="110"/>
      <c r="W1624" s="110"/>
      <c r="X1624" s="110"/>
      <c r="Y1624" s="110"/>
      <c r="Z1624" s="110"/>
      <c r="AA1624" s="110"/>
      <c r="AB1624" s="110"/>
      <c r="AC1624" s="110"/>
      <c r="AD1624" s="110"/>
      <c r="AE1624" s="110"/>
      <c r="AF1624" s="110"/>
      <c r="AG1624" s="110"/>
      <c r="AH1624" s="110"/>
      <c r="AI1624" s="110"/>
      <c r="AJ1624" s="110"/>
      <c r="AK1624" s="110"/>
      <c r="AL1624" s="110"/>
      <c r="AM1624" s="110"/>
      <c r="AN1624" s="110"/>
      <c r="AO1624" s="110"/>
      <c r="AP1624" s="110"/>
      <c r="AQ1624" s="110"/>
      <c r="AR1624" s="110"/>
      <c r="AS1624" s="110"/>
      <c r="AT1624" s="110"/>
      <c r="AU1624" s="110"/>
      <c r="AV1624" s="110"/>
      <c r="AW1624" s="110"/>
      <c r="AX1624" s="110"/>
      <c r="AY1624" s="110"/>
      <c r="AZ1624" s="110"/>
    </row>
    <row r="1625" spans="2:52" s="16" customFormat="1" x14ac:dyDescent="0.25">
      <c r="B1625" s="53"/>
      <c r="C1625" s="15"/>
      <c r="I1625" s="15"/>
      <c r="O1625" s="110"/>
      <c r="P1625" s="110"/>
      <c r="Q1625" s="110"/>
      <c r="R1625" s="110"/>
      <c r="S1625" s="110"/>
      <c r="T1625" s="110"/>
      <c r="U1625" s="110"/>
      <c r="V1625" s="110"/>
      <c r="W1625" s="110"/>
      <c r="X1625" s="110"/>
      <c r="Y1625" s="110"/>
      <c r="Z1625" s="110"/>
      <c r="AA1625" s="110"/>
      <c r="AB1625" s="110"/>
      <c r="AC1625" s="110"/>
      <c r="AD1625" s="110"/>
      <c r="AE1625" s="110"/>
      <c r="AF1625" s="110"/>
      <c r="AG1625" s="110"/>
      <c r="AH1625" s="110"/>
      <c r="AI1625" s="110"/>
      <c r="AJ1625" s="110"/>
      <c r="AK1625" s="110"/>
      <c r="AL1625" s="110"/>
      <c r="AM1625" s="110"/>
      <c r="AN1625" s="110"/>
      <c r="AO1625" s="110"/>
      <c r="AP1625" s="110"/>
      <c r="AQ1625" s="110"/>
      <c r="AR1625" s="110"/>
      <c r="AS1625" s="110"/>
      <c r="AT1625" s="110"/>
      <c r="AU1625" s="110"/>
      <c r="AV1625" s="110"/>
      <c r="AW1625" s="110"/>
      <c r="AX1625" s="110"/>
      <c r="AY1625" s="110"/>
      <c r="AZ1625" s="110"/>
    </row>
    <row r="1626" spans="2:52" s="16" customFormat="1" x14ac:dyDescent="0.25">
      <c r="B1626" s="53"/>
      <c r="C1626" s="15"/>
      <c r="I1626" s="15"/>
      <c r="O1626" s="110"/>
      <c r="P1626" s="110"/>
      <c r="Q1626" s="110"/>
      <c r="R1626" s="110"/>
      <c r="S1626" s="110"/>
      <c r="T1626" s="110"/>
      <c r="U1626" s="110"/>
      <c r="V1626" s="110"/>
      <c r="W1626" s="110"/>
      <c r="X1626" s="110"/>
      <c r="Y1626" s="110"/>
      <c r="Z1626" s="110"/>
      <c r="AA1626" s="110"/>
      <c r="AB1626" s="110"/>
      <c r="AC1626" s="110"/>
      <c r="AD1626" s="110"/>
      <c r="AE1626" s="110"/>
      <c r="AF1626" s="110"/>
      <c r="AG1626" s="110"/>
      <c r="AH1626" s="110"/>
      <c r="AI1626" s="110"/>
      <c r="AJ1626" s="110"/>
      <c r="AK1626" s="110"/>
      <c r="AL1626" s="110"/>
      <c r="AM1626" s="110"/>
      <c r="AN1626" s="110"/>
      <c r="AO1626" s="110"/>
      <c r="AP1626" s="110"/>
      <c r="AQ1626" s="110"/>
      <c r="AR1626" s="110"/>
      <c r="AS1626" s="110"/>
      <c r="AT1626" s="110"/>
      <c r="AU1626" s="110"/>
      <c r="AV1626" s="110"/>
      <c r="AW1626" s="110"/>
      <c r="AX1626" s="110"/>
      <c r="AY1626" s="110"/>
      <c r="AZ1626" s="110"/>
    </row>
    <row r="1627" spans="2:52" s="16" customFormat="1" x14ac:dyDescent="0.25">
      <c r="B1627" s="53"/>
      <c r="C1627" s="15"/>
      <c r="I1627" s="15"/>
      <c r="O1627" s="110"/>
      <c r="P1627" s="110"/>
      <c r="Q1627" s="110"/>
      <c r="R1627" s="110"/>
      <c r="S1627" s="110"/>
      <c r="T1627" s="110"/>
      <c r="U1627" s="110"/>
      <c r="V1627" s="110"/>
      <c r="W1627" s="110"/>
      <c r="X1627" s="110"/>
      <c r="Y1627" s="110"/>
      <c r="Z1627" s="110"/>
      <c r="AA1627" s="110"/>
      <c r="AB1627" s="110"/>
      <c r="AC1627" s="110"/>
      <c r="AD1627" s="110"/>
      <c r="AE1627" s="110"/>
      <c r="AF1627" s="110"/>
      <c r="AG1627" s="110"/>
      <c r="AH1627" s="110"/>
      <c r="AI1627" s="110"/>
      <c r="AJ1627" s="110"/>
      <c r="AK1627" s="110"/>
      <c r="AL1627" s="110"/>
      <c r="AM1627" s="110"/>
      <c r="AN1627" s="110"/>
      <c r="AO1627" s="110"/>
      <c r="AP1627" s="110"/>
      <c r="AQ1627" s="110"/>
      <c r="AR1627" s="110"/>
      <c r="AS1627" s="110"/>
      <c r="AT1627" s="110"/>
      <c r="AU1627" s="110"/>
      <c r="AV1627" s="110"/>
      <c r="AW1627" s="110"/>
      <c r="AX1627" s="110"/>
      <c r="AY1627" s="110"/>
      <c r="AZ1627" s="110"/>
    </row>
    <row r="1628" spans="2:52" s="16" customFormat="1" x14ac:dyDescent="0.25">
      <c r="B1628" s="53"/>
      <c r="C1628" s="15"/>
      <c r="I1628" s="15"/>
      <c r="O1628" s="110"/>
      <c r="P1628" s="110"/>
      <c r="Q1628" s="110"/>
      <c r="R1628" s="110"/>
      <c r="S1628" s="110"/>
      <c r="T1628" s="110"/>
      <c r="U1628" s="110"/>
      <c r="V1628" s="110"/>
      <c r="W1628" s="110"/>
      <c r="X1628" s="110"/>
      <c r="Y1628" s="110"/>
      <c r="Z1628" s="110"/>
      <c r="AA1628" s="110"/>
      <c r="AB1628" s="110"/>
      <c r="AC1628" s="110"/>
      <c r="AD1628" s="110"/>
      <c r="AE1628" s="110"/>
      <c r="AF1628" s="110"/>
      <c r="AG1628" s="110"/>
      <c r="AH1628" s="110"/>
      <c r="AI1628" s="110"/>
      <c r="AJ1628" s="110"/>
      <c r="AK1628" s="110"/>
      <c r="AL1628" s="110"/>
      <c r="AM1628" s="110"/>
      <c r="AN1628" s="110"/>
      <c r="AO1628" s="110"/>
      <c r="AP1628" s="110"/>
      <c r="AQ1628" s="110"/>
      <c r="AR1628" s="110"/>
      <c r="AS1628" s="110"/>
      <c r="AT1628" s="110"/>
      <c r="AU1628" s="110"/>
      <c r="AV1628" s="110"/>
      <c r="AW1628" s="110"/>
      <c r="AX1628" s="110"/>
      <c r="AY1628" s="110"/>
      <c r="AZ1628" s="110"/>
    </row>
    <row r="1629" spans="2:52" s="16" customFormat="1" x14ac:dyDescent="0.25">
      <c r="B1629" s="53"/>
      <c r="C1629" s="15"/>
      <c r="I1629" s="15"/>
      <c r="O1629" s="110"/>
      <c r="P1629" s="110"/>
      <c r="Q1629" s="110"/>
      <c r="R1629" s="110"/>
      <c r="S1629" s="110"/>
      <c r="T1629" s="110"/>
      <c r="U1629" s="110"/>
      <c r="V1629" s="110"/>
      <c r="W1629" s="110"/>
      <c r="X1629" s="110"/>
      <c r="Y1629" s="110"/>
      <c r="Z1629" s="110"/>
      <c r="AA1629" s="110"/>
      <c r="AB1629" s="110"/>
      <c r="AC1629" s="110"/>
      <c r="AD1629" s="110"/>
      <c r="AE1629" s="110"/>
      <c r="AF1629" s="110"/>
      <c r="AG1629" s="110"/>
      <c r="AH1629" s="110"/>
      <c r="AI1629" s="110"/>
      <c r="AJ1629" s="110"/>
      <c r="AK1629" s="110"/>
      <c r="AL1629" s="110"/>
      <c r="AM1629" s="110"/>
      <c r="AN1629" s="110"/>
      <c r="AO1629" s="110"/>
      <c r="AP1629" s="110"/>
      <c r="AQ1629" s="110"/>
      <c r="AR1629" s="110"/>
      <c r="AS1629" s="110"/>
      <c r="AT1629" s="110"/>
      <c r="AU1629" s="110"/>
      <c r="AV1629" s="110"/>
      <c r="AW1629" s="110"/>
      <c r="AX1629" s="110"/>
      <c r="AY1629" s="110"/>
      <c r="AZ1629" s="110"/>
    </row>
    <row r="1630" spans="2:52" s="16" customFormat="1" x14ac:dyDescent="0.25">
      <c r="B1630" s="53"/>
      <c r="C1630" s="15"/>
      <c r="I1630" s="15"/>
      <c r="O1630" s="110"/>
      <c r="P1630" s="110"/>
      <c r="Q1630" s="110"/>
      <c r="R1630" s="110"/>
      <c r="S1630" s="110"/>
      <c r="T1630" s="110"/>
      <c r="U1630" s="110"/>
      <c r="V1630" s="110"/>
      <c r="W1630" s="110"/>
      <c r="X1630" s="110"/>
      <c r="Y1630" s="110"/>
      <c r="Z1630" s="110"/>
      <c r="AA1630" s="110"/>
      <c r="AB1630" s="110"/>
      <c r="AC1630" s="110"/>
      <c r="AD1630" s="110"/>
      <c r="AE1630" s="110"/>
      <c r="AF1630" s="110"/>
      <c r="AG1630" s="110"/>
      <c r="AH1630" s="110"/>
      <c r="AI1630" s="110"/>
      <c r="AJ1630" s="110"/>
      <c r="AK1630" s="110"/>
      <c r="AL1630" s="110"/>
      <c r="AM1630" s="110"/>
      <c r="AN1630" s="110"/>
      <c r="AO1630" s="110"/>
      <c r="AP1630" s="110"/>
      <c r="AQ1630" s="110"/>
      <c r="AR1630" s="110"/>
      <c r="AS1630" s="110"/>
      <c r="AT1630" s="110"/>
      <c r="AU1630" s="110"/>
      <c r="AV1630" s="110"/>
      <c r="AW1630" s="110"/>
      <c r="AX1630" s="110"/>
      <c r="AY1630" s="110"/>
      <c r="AZ1630" s="110"/>
    </row>
    <row r="1631" spans="2:52" s="16" customFormat="1" x14ac:dyDescent="0.25">
      <c r="B1631" s="53"/>
      <c r="C1631" s="15"/>
      <c r="I1631" s="15"/>
      <c r="O1631" s="110"/>
      <c r="P1631" s="110"/>
      <c r="Q1631" s="110"/>
      <c r="R1631" s="110"/>
      <c r="S1631" s="110"/>
      <c r="T1631" s="110"/>
      <c r="U1631" s="110"/>
      <c r="V1631" s="110"/>
      <c r="W1631" s="110"/>
      <c r="X1631" s="110"/>
      <c r="Y1631" s="110"/>
      <c r="Z1631" s="110"/>
      <c r="AA1631" s="110"/>
      <c r="AB1631" s="110"/>
      <c r="AC1631" s="110"/>
      <c r="AD1631" s="110"/>
      <c r="AE1631" s="110"/>
      <c r="AF1631" s="110"/>
      <c r="AG1631" s="110"/>
      <c r="AH1631" s="110"/>
      <c r="AI1631" s="110"/>
      <c r="AJ1631" s="110"/>
      <c r="AK1631" s="110"/>
      <c r="AL1631" s="110"/>
      <c r="AM1631" s="110"/>
      <c r="AN1631" s="110"/>
      <c r="AO1631" s="110"/>
      <c r="AP1631" s="110"/>
      <c r="AQ1631" s="110"/>
      <c r="AR1631" s="110"/>
      <c r="AS1631" s="110"/>
      <c r="AT1631" s="110"/>
      <c r="AU1631" s="110"/>
      <c r="AV1631" s="110"/>
      <c r="AW1631" s="110"/>
      <c r="AX1631" s="110"/>
      <c r="AY1631" s="110"/>
      <c r="AZ1631" s="110"/>
    </row>
    <row r="1632" spans="2:52" s="16" customFormat="1" x14ac:dyDescent="0.25">
      <c r="B1632" s="53"/>
      <c r="C1632" s="15"/>
      <c r="I1632" s="15"/>
      <c r="O1632" s="110"/>
      <c r="P1632" s="110"/>
      <c r="Q1632" s="110"/>
      <c r="R1632" s="110"/>
      <c r="S1632" s="110"/>
      <c r="T1632" s="110"/>
      <c r="U1632" s="110"/>
      <c r="V1632" s="110"/>
      <c r="W1632" s="110"/>
      <c r="X1632" s="110"/>
      <c r="Y1632" s="110"/>
      <c r="Z1632" s="110"/>
      <c r="AA1632" s="110"/>
      <c r="AB1632" s="110"/>
      <c r="AC1632" s="110"/>
      <c r="AD1632" s="110"/>
      <c r="AE1632" s="110"/>
      <c r="AF1632" s="110"/>
      <c r="AG1632" s="110"/>
      <c r="AH1632" s="110"/>
      <c r="AI1632" s="110"/>
      <c r="AJ1632" s="110"/>
      <c r="AK1632" s="110"/>
      <c r="AL1632" s="110"/>
      <c r="AM1632" s="110"/>
      <c r="AN1632" s="110"/>
      <c r="AO1632" s="110"/>
      <c r="AP1632" s="110"/>
      <c r="AQ1632" s="110"/>
      <c r="AR1632" s="110"/>
      <c r="AS1632" s="110"/>
      <c r="AT1632" s="110"/>
      <c r="AU1632" s="110"/>
      <c r="AV1632" s="110"/>
      <c r="AW1632" s="110"/>
      <c r="AX1632" s="110"/>
      <c r="AY1632" s="110"/>
      <c r="AZ1632" s="110"/>
    </row>
    <row r="1633" spans="2:52" s="16" customFormat="1" x14ac:dyDescent="0.25">
      <c r="B1633" s="53"/>
      <c r="C1633" s="15"/>
      <c r="I1633" s="15"/>
      <c r="O1633" s="110"/>
      <c r="P1633" s="110"/>
      <c r="Q1633" s="110"/>
      <c r="R1633" s="110"/>
      <c r="S1633" s="110"/>
      <c r="T1633" s="110"/>
      <c r="U1633" s="110"/>
      <c r="V1633" s="110"/>
      <c r="W1633" s="110"/>
      <c r="X1633" s="110"/>
      <c r="Y1633" s="110"/>
      <c r="Z1633" s="110"/>
      <c r="AA1633" s="110"/>
      <c r="AB1633" s="110"/>
      <c r="AC1633" s="110"/>
      <c r="AD1633" s="110"/>
      <c r="AE1633" s="110"/>
      <c r="AF1633" s="110"/>
      <c r="AG1633" s="110"/>
      <c r="AH1633" s="110"/>
      <c r="AI1633" s="110"/>
      <c r="AJ1633" s="110"/>
      <c r="AK1633" s="110"/>
      <c r="AL1633" s="110"/>
      <c r="AM1633" s="110"/>
      <c r="AN1633" s="110"/>
      <c r="AO1633" s="110"/>
      <c r="AP1633" s="110"/>
      <c r="AQ1633" s="110"/>
      <c r="AR1633" s="110"/>
      <c r="AS1633" s="110"/>
      <c r="AT1633" s="110"/>
      <c r="AU1633" s="110"/>
      <c r="AV1633" s="110"/>
      <c r="AW1633" s="110"/>
      <c r="AX1633" s="110"/>
      <c r="AY1633" s="110"/>
      <c r="AZ1633" s="110"/>
    </row>
    <row r="1634" spans="2:52" s="16" customFormat="1" x14ac:dyDescent="0.25">
      <c r="B1634" s="53"/>
      <c r="C1634" s="15"/>
      <c r="I1634" s="15"/>
      <c r="O1634" s="110"/>
      <c r="P1634" s="110"/>
      <c r="Q1634" s="110"/>
      <c r="R1634" s="110"/>
      <c r="S1634" s="110"/>
      <c r="T1634" s="110"/>
      <c r="U1634" s="110"/>
      <c r="V1634" s="110"/>
      <c r="W1634" s="110"/>
      <c r="X1634" s="110"/>
      <c r="Y1634" s="110"/>
      <c r="Z1634" s="110"/>
      <c r="AA1634" s="110"/>
      <c r="AB1634" s="110"/>
      <c r="AC1634" s="110"/>
      <c r="AD1634" s="110"/>
      <c r="AE1634" s="110"/>
      <c r="AF1634" s="110"/>
      <c r="AG1634" s="110"/>
      <c r="AH1634" s="110"/>
      <c r="AI1634" s="110"/>
      <c r="AJ1634" s="110"/>
      <c r="AK1634" s="110"/>
      <c r="AL1634" s="110"/>
      <c r="AM1634" s="110"/>
      <c r="AN1634" s="110"/>
      <c r="AO1634" s="110"/>
      <c r="AP1634" s="110"/>
      <c r="AQ1634" s="110"/>
      <c r="AR1634" s="110"/>
      <c r="AS1634" s="110"/>
      <c r="AT1634" s="110"/>
      <c r="AU1634" s="110"/>
      <c r="AV1634" s="110"/>
      <c r="AW1634" s="110"/>
      <c r="AX1634" s="110"/>
      <c r="AY1634" s="110"/>
      <c r="AZ1634" s="110"/>
    </row>
    <row r="1635" spans="2:52" s="16" customFormat="1" x14ac:dyDescent="0.25">
      <c r="B1635" s="53"/>
      <c r="C1635" s="15"/>
      <c r="I1635" s="15"/>
      <c r="O1635" s="110"/>
      <c r="P1635" s="110"/>
      <c r="Q1635" s="110"/>
      <c r="R1635" s="110"/>
      <c r="S1635" s="110"/>
      <c r="T1635" s="110"/>
      <c r="U1635" s="110"/>
      <c r="V1635" s="110"/>
      <c r="W1635" s="110"/>
      <c r="X1635" s="110"/>
      <c r="Y1635" s="110"/>
      <c r="Z1635" s="110"/>
      <c r="AA1635" s="110"/>
      <c r="AB1635" s="110"/>
      <c r="AC1635" s="110"/>
      <c r="AD1635" s="110"/>
      <c r="AE1635" s="110"/>
      <c r="AF1635" s="110"/>
      <c r="AG1635" s="110"/>
      <c r="AH1635" s="110"/>
      <c r="AI1635" s="110"/>
      <c r="AJ1635" s="110"/>
      <c r="AK1635" s="110"/>
      <c r="AL1635" s="110"/>
      <c r="AM1635" s="110"/>
      <c r="AN1635" s="110"/>
      <c r="AO1635" s="110"/>
      <c r="AP1635" s="110"/>
      <c r="AQ1635" s="110"/>
      <c r="AR1635" s="110"/>
      <c r="AS1635" s="110"/>
      <c r="AT1635" s="110"/>
      <c r="AU1635" s="110"/>
      <c r="AV1635" s="110"/>
      <c r="AW1635" s="110"/>
      <c r="AX1635" s="110"/>
      <c r="AY1635" s="110"/>
      <c r="AZ1635" s="110"/>
    </row>
    <row r="1636" spans="2:52" s="16" customFormat="1" x14ac:dyDescent="0.25">
      <c r="B1636" s="53"/>
      <c r="C1636" s="15"/>
      <c r="I1636" s="15"/>
      <c r="O1636" s="110"/>
      <c r="P1636" s="110"/>
      <c r="Q1636" s="110"/>
      <c r="R1636" s="110"/>
      <c r="S1636" s="110"/>
      <c r="T1636" s="110"/>
      <c r="U1636" s="110"/>
      <c r="V1636" s="110"/>
      <c r="W1636" s="110"/>
      <c r="X1636" s="110"/>
      <c r="Y1636" s="110"/>
      <c r="Z1636" s="110"/>
      <c r="AA1636" s="110"/>
      <c r="AB1636" s="110"/>
      <c r="AC1636" s="110"/>
      <c r="AD1636" s="110"/>
      <c r="AE1636" s="110"/>
      <c r="AF1636" s="110"/>
      <c r="AG1636" s="110"/>
      <c r="AH1636" s="110"/>
      <c r="AI1636" s="110"/>
      <c r="AJ1636" s="110"/>
      <c r="AK1636" s="110"/>
      <c r="AL1636" s="110"/>
      <c r="AM1636" s="110"/>
      <c r="AN1636" s="110"/>
      <c r="AO1636" s="110"/>
      <c r="AP1636" s="110"/>
      <c r="AQ1636" s="110"/>
      <c r="AR1636" s="110"/>
      <c r="AS1636" s="110"/>
      <c r="AT1636" s="110"/>
      <c r="AU1636" s="110"/>
      <c r="AV1636" s="110"/>
      <c r="AW1636" s="110"/>
      <c r="AX1636" s="110"/>
      <c r="AY1636" s="110"/>
      <c r="AZ1636" s="110"/>
    </row>
    <row r="1637" spans="2:52" s="16" customFormat="1" x14ac:dyDescent="0.25">
      <c r="B1637" s="53"/>
      <c r="C1637" s="15"/>
      <c r="I1637" s="15"/>
      <c r="O1637" s="110"/>
      <c r="P1637" s="110"/>
      <c r="Q1637" s="110"/>
      <c r="R1637" s="110"/>
      <c r="S1637" s="110"/>
      <c r="T1637" s="110"/>
      <c r="U1637" s="110"/>
      <c r="V1637" s="110"/>
      <c r="W1637" s="110"/>
      <c r="X1637" s="110"/>
      <c r="Y1637" s="110"/>
      <c r="Z1637" s="110"/>
      <c r="AA1637" s="110"/>
      <c r="AB1637" s="110"/>
      <c r="AC1637" s="110"/>
      <c r="AD1637" s="110"/>
      <c r="AE1637" s="110"/>
      <c r="AF1637" s="110"/>
      <c r="AG1637" s="110"/>
      <c r="AH1637" s="110"/>
      <c r="AI1637" s="110"/>
      <c r="AJ1637" s="110"/>
      <c r="AK1637" s="110"/>
      <c r="AL1637" s="110"/>
      <c r="AM1637" s="110"/>
      <c r="AN1637" s="110"/>
      <c r="AO1637" s="110"/>
      <c r="AP1637" s="110"/>
      <c r="AQ1637" s="110"/>
      <c r="AR1637" s="110"/>
      <c r="AS1637" s="110"/>
      <c r="AT1637" s="110"/>
      <c r="AU1637" s="110"/>
      <c r="AV1637" s="110"/>
      <c r="AW1637" s="110"/>
      <c r="AX1637" s="110"/>
      <c r="AY1637" s="110"/>
      <c r="AZ1637" s="110"/>
    </row>
    <row r="1638" spans="2:52" s="16" customFormat="1" x14ac:dyDescent="0.25">
      <c r="B1638" s="53"/>
      <c r="C1638" s="15"/>
      <c r="I1638" s="15"/>
      <c r="O1638" s="110"/>
      <c r="P1638" s="110"/>
      <c r="Q1638" s="110"/>
      <c r="R1638" s="110"/>
      <c r="S1638" s="110"/>
      <c r="T1638" s="110"/>
      <c r="U1638" s="110"/>
      <c r="V1638" s="110"/>
      <c r="W1638" s="110"/>
      <c r="X1638" s="110"/>
      <c r="Y1638" s="110"/>
      <c r="Z1638" s="110"/>
      <c r="AA1638" s="110"/>
      <c r="AB1638" s="110"/>
      <c r="AC1638" s="110"/>
      <c r="AD1638" s="110"/>
      <c r="AE1638" s="110"/>
      <c r="AF1638" s="110"/>
      <c r="AG1638" s="110"/>
      <c r="AH1638" s="110"/>
      <c r="AI1638" s="110"/>
      <c r="AJ1638" s="110"/>
      <c r="AK1638" s="110"/>
      <c r="AL1638" s="110"/>
      <c r="AM1638" s="110"/>
      <c r="AN1638" s="110"/>
      <c r="AO1638" s="110"/>
      <c r="AP1638" s="110"/>
      <c r="AQ1638" s="110"/>
      <c r="AR1638" s="110"/>
      <c r="AS1638" s="110"/>
      <c r="AT1638" s="110"/>
      <c r="AU1638" s="110"/>
      <c r="AV1638" s="110"/>
      <c r="AW1638" s="110"/>
      <c r="AX1638" s="110"/>
      <c r="AY1638" s="110"/>
      <c r="AZ1638" s="110"/>
    </row>
    <row r="1639" spans="2:52" s="16" customFormat="1" x14ac:dyDescent="0.25">
      <c r="B1639" s="53"/>
      <c r="C1639" s="15"/>
      <c r="I1639" s="15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0"/>
      <c r="Y1639" s="110"/>
      <c r="Z1639" s="110"/>
      <c r="AA1639" s="110"/>
      <c r="AB1639" s="110"/>
      <c r="AC1639" s="110"/>
      <c r="AD1639" s="110"/>
      <c r="AE1639" s="110"/>
      <c r="AF1639" s="110"/>
      <c r="AG1639" s="110"/>
      <c r="AH1639" s="110"/>
      <c r="AI1639" s="110"/>
      <c r="AJ1639" s="110"/>
      <c r="AK1639" s="110"/>
      <c r="AL1639" s="110"/>
      <c r="AM1639" s="110"/>
      <c r="AN1639" s="110"/>
      <c r="AO1639" s="110"/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</row>
    <row r="1640" spans="2:52" s="16" customFormat="1" x14ac:dyDescent="0.25">
      <c r="B1640" s="53"/>
      <c r="C1640" s="15"/>
      <c r="I1640" s="15"/>
      <c r="O1640" s="110"/>
      <c r="P1640" s="110"/>
      <c r="Q1640" s="110"/>
      <c r="R1640" s="110"/>
      <c r="S1640" s="110"/>
      <c r="T1640" s="110"/>
      <c r="U1640" s="110"/>
      <c r="V1640" s="110"/>
      <c r="W1640" s="110"/>
      <c r="X1640" s="110"/>
      <c r="Y1640" s="110"/>
      <c r="Z1640" s="110"/>
      <c r="AA1640" s="110"/>
      <c r="AB1640" s="110"/>
      <c r="AC1640" s="110"/>
      <c r="AD1640" s="110"/>
      <c r="AE1640" s="110"/>
      <c r="AF1640" s="110"/>
      <c r="AG1640" s="110"/>
      <c r="AH1640" s="110"/>
      <c r="AI1640" s="110"/>
      <c r="AJ1640" s="110"/>
      <c r="AK1640" s="110"/>
      <c r="AL1640" s="110"/>
      <c r="AM1640" s="110"/>
      <c r="AN1640" s="110"/>
      <c r="AO1640" s="110"/>
      <c r="AP1640" s="110"/>
      <c r="AQ1640" s="110"/>
      <c r="AR1640" s="110"/>
      <c r="AS1640" s="110"/>
      <c r="AT1640" s="110"/>
      <c r="AU1640" s="110"/>
      <c r="AV1640" s="110"/>
      <c r="AW1640" s="110"/>
      <c r="AX1640" s="110"/>
      <c r="AY1640" s="110"/>
      <c r="AZ1640" s="110"/>
    </row>
    <row r="1641" spans="2:52" s="16" customFormat="1" x14ac:dyDescent="0.25">
      <c r="B1641" s="53"/>
      <c r="C1641" s="15"/>
      <c r="I1641" s="15"/>
      <c r="O1641" s="110"/>
      <c r="P1641" s="110"/>
      <c r="Q1641" s="110"/>
      <c r="R1641" s="110"/>
      <c r="S1641" s="110"/>
      <c r="T1641" s="110"/>
      <c r="U1641" s="110"/>
      <c r="V1641" s="110"/>
      <c r="W1641" s="110"/>
      <c r="X1641" s="110"/>
      <c r="Y1641" s="110"/>
      <c r="Z1641" s="110"/>
      <c r="AA1641" s="110"/>
      <c r="AB1641" s="110"/>
      <c r="AC1641" s="110"/>
      <c r="AD1641" s="110"/>
      <c r="AE1641" s="110"/>
      <c r="AF1641" s="110"/>
      <c r="AG1641" s="110"/>
      <c r="AH1641" s="110"/>
      <c r="AI1641" s="110"/>
      <c r="AJ1641" s="110"/>
      <c r="AK1641" s="110"/>
      <c r="AL1641" s="110"/>
      <c r="AM1641" s="110"/>
      <c r="AN1641" s="110"/>
      <c r="AO1641" s="110"/>
      <c r="AP1641" s="110"/>
      <c r="AQ1641" s="110"/>
      <c r="AR1641" s="110"/>
      <c r="AS1641" s="110"/>
      <c r="AT1641" s="110"/>
      <c r="AU1641" s="110"/>
      <c r="AV1641" s="110"/>
      <c r="AW1641" s="110"/>
      <c r="AX1641" s="110"/>
      <c r="AY1641" s="110"/>
      <c r="AZ1641" s="110"/>
    </row>
    <row r="1642" spans="2:52" s="16" customFormat="1" x14ac:dyDescent="0.25">
      <c r="B1642" s="53"/>
      <c r="C1642" s="15"/>
      <c r="I1642" s="15"/>
      <c r="O1642" s="110"/>
      <c r="P1642" s="110"/>
      <c r="Q1642" s="110"/>
      <c r="R1642" s="110"/>
      <c r="S1642" s="110"/>
      <c r="T1642" s="110"/>
      <c r="U1642" s="110"/>
      <c r="V1642" s="110"/>
      <c r="W1642" s="110"/>
      <c r="X1642" s="110"/>
      <c r="Y1642" s="110"/>
      <c r="Z1642" s="110"/>
      <c r="AA1642" s="110"/>
      <c r="AB1642" s="110"/>
      <c r="AC1642" s="110"/>
      <c r="AD1642" s="110"/>
      <c r="AE1642" s="110"/>
      <c r="AF1642" s="110"/>
      <c r="AG1642" s="110"/>
      <c r="AH1642" s="110"/>
      <c r="AI1642" s="110"/>
      <c r="AJ1642" s="110"/>
      <c r="AK1642" s="110"/>
      <c r="AL1642" s="110"/>
      <c r="AM1642" s="110"/>
      <c r="AN1642" s="110"/>
      <c r="AO1642" s="110"/>
      <c r="AP1642" s="110"/>
      <c r="AQ1642" s="110"/>
      <c r="AR1642" s="110"/>
      <c r="AS1642" s="110"/>
      <c r="AT1642" s="110"/>
      <c r="AU1642" s="110"/>
      <c r="AV1642" s="110"/>
      <c r="AW1642" s="110"/>
      <c r="AX1642" s="110"/>
      <c r="AY1642" s="110"/>
      <c r="AZ1642" s="110"/>
    </row>
    <row r="1643" spans="2:52" s="16" customFormat="1" x14ac:dyDescent="0.25">
      <c r="B1643" s="53"/>
      <c r="C1643" s="15"/>
      <c r="I1643" s="15"/>
      <c r="O1643" s="110"/>
      <c r="P1643" s="110"/>
      <c r="Q1643" s="110"/>
      <c r="R1643" s="110"/>
      <c r="S1643" s="110"/>
      <c r="T1643" s="110"/>
      <c r="U1643" s="110"/>
      <c r="V1643" s="110"/>
      <c r="W1643" s="110"/>
      <c r="X1643" s="110"/>
      <c r="Y1643" s="110"/>
      <c r="Z1643" s="110"/>
      <c r="AA1643" s="110"/>
      <c r="AB1643" s="110"/>
      <c r="AC1643" s="110"/>
      <c r="AD1643" s="110"/>
      <c r="AE1643" s="110"/>
      <c r="AF1643" s="110"/>
      <c r="AG1643" s="110"/>
      <c r="AH1643" s="110"/>
      <c r="AI1643" s="110"/>
      <c r="AJ1643" s="110"/>
      <c r="AK1643" s="110"/>
      <c r="AL1643" s="110"/>
      <c r="AM1643" s="110"/>
      <c r="AN1643" s="110"/>
      <c r="AO1643" s="110"/>
      <c r="AP1643" s="110"/>
      <c r="AQ1643" s="110"/>
      <c r="AR1643" s="110"/>
      <c r="AS1643" s="110"/>
      <c r="AT1643" s="110"/>
      <c r="AU1643" s="110"/>
      <c r="AV1643" s="110"/>
      <c r="AW1643" s="110"/>
      <c r="AX1643" s="110"/>
      <c r="AY1643" s="110"/>
      <c r="AZ1643" s="110"/>
    </row>
    <row r="1644" spans="2:52" s="16" customFormat="1" x14ac:dyDescent="0.25">
      <c r="B1644" s="53"/>
      <c r="C1644" s="15"/>
      <c r="I1644" s="15"/>
      <c r="O1644" s="110"/>
      <c r="P1644" s="110"/>
      <c r="Q1644" s="110"/>
      <c r="R1644" s="110"/>
      <c r="S1644" s="110"/>
      <c r="T1644" s="110"/>
      <c r="U1644" s="110"/>
      <c r="V1644" s="110"/>
      <c r="W1644" s="110"/>
      <c r="X1644" s="110"/>
      <c r="Y1644" s="110"/>
      <c r="Z1644" s="110"/>
      <c r="AA1644" s="110"/>
      <c r="AB1644" s="110"/>
      <c r="AC1644" s="110"/>
      <c r="AD1644" s="110"/>
      <c r="AE1644" s="110"/>
      <c r="AF1644" s="110"/>
      <c r="AG1644" s="110"/>
      <c r="AH1644" s="110"/>
      <c r="AI1644" s="110"/>
      <c r="AJ1644" s="110"/>
      <c r="AK1644" s="110"/>
      <c r="AL1644" s="110"/>
      <c r="AM1644" s="110"/>
      <c r="AN1644" s="110"/>
      <c r="AO1644" s="110"/>
      <c r="AP1644" s="110"/>
      <c r="AQ1644" s="110"/>
      <c r="AR1644" s="110"/>
      <c r="AS1644" s="110"/>
      <c r="AT1644" s="110"/>
      <c r="AU1644" s="110"/>
      <c r="AV1644" s="110"/>
      <c r="AW1644" s="110"/>
      <c r="AX1644" s="110"/>
      <c r="AY1644" s="110"/>
      <c r="AZ1644" s="110"/>
    </row>
    <row r="1645" spans="2:52" s="16" customFormat="1" x14ac:dyDescent="0.25">
      <c r="B1645" s="53"/>
      <c r="C1645" s="15"/>
      <c r="I1645" s="15"/>
      <c r="O1645" s="110"/>
      <c r="P1645" s="110"/>
      <c r="Q1645" s="110"/>
      <c r="R1645" s="110"/>
      <c r="S1645" s="110"/>
      <c r="T1645" s="110"/>
      <c r="U1645" s="110"/>
      <c r="V1645" s="110"/>
      <c r="W1645" s="110"/>
      <c r="X1645" s="110"/>
      <c r="Y1645" s="110"/>
      <c r="Z1645" s="110"/>
      <c r="AA1645" s="110"/>
      <c r="AB1645" s="110"/>
      <c r="AC1645" s="110"/>
      <c r="AD1645" s="110"/>
      <c r="AE1645" s="110"/>
      <c r="AF1645" s="110"/>
      <c r="AG1645" s="110"/>
      <c r="AH1645" s="110"/>
      <c r="AI1645" s="110"/>
      <c r="AJ1645" s="110"/>
      <c r="AK1645" s="110"/>
      <c r="AL1645" s="110"/>
      <c r="AM1645" s="110"/>
      <c r="AN1645" s="110"/>
      <c r="AO1645" s="110"/>
      <c r="AP1645" s="110"/>
      <c r="AQ1645" s="110"/>
      <c r="AR1645" s="110"/>
      <c r="AS1645" s="110"/>
      <c r="AT1645" s="110"/>
      <c r="AU1645" s="110"/>
      <c r="AV1645" s="110"/>
      <c r="AW1645" s="110"/>
      <c r="AX1645" s="110"/>
      <c r="AY1645" s="110"/>
      <c r="AZ1645" s="110"/>
    </row>
    <row r="1646" spans="2:52" s="16" customFormat="1" x14ac:dyDescent="0.25">
      <c r="B1646" s="53"/>
      <c r="C1646" s="15"/>
      <c r="I1646" s="15"/>
      <c r="O1646" s="110"/>
      <c r="P1646" s="110"/>
      <c r="Q1646" s="110"/>
      <c r="R1646" s="110"/>
      <c r="S1646" s="110"/>
      <c r="T1646" s="110"/>
      <c r="U1646" s="110"/>
      <c r="V1646" s="110"/>
      <c r="W1646" s="110"/>
      <c r="X1646" s="110"/>
      <c r="Y1646" s="110"/>
      <c r="Z1646" s="110"/>
      <c r="AA1646" s="110"/>
      <c r="AB1646" s="110"/>
      <c r="AC1646" s="110"/>
      <c r="AD1646" s="110"/>
      <c r="AE1646" s="110"/>
      <c r="AF1646" s="110"/>
      <c r="AG1646" s="110"/>
      <c r="AH1646" s="110"/>
      <c r="AI1646" s="110"/>
      <c r="AJ1646" s="110"/>
      <c r="AK1646" s="110"/>
      <c r="AL1646" s="110"/>
      <c r="AM1646" s="110"/>
      <c r="AN1646" s="110"/>
      <c r="AO1646" s="110"/>
      <c r="AP1646" s="110"/>
      <c r="AQ1646" s="110"/>
      <c r="AR1646" s="110"/>
      <c r="AS1646" s="110"/>
      <c r="AT1646" s="110"/>
      <c r="AU1646" s="110"/>
      <c r="AV1646" s="110"/>
      <c r="AW1646" s="110"/>
      <c r="AX1646" s="110"/>
      <c r="AY1646" s="110"/>
      <c r="AZ1646" s="110"/>
    </row>
    <row r="1647" spans="2:52" s="16" customFormat="1" x14ac:dyDescent="0.25">
      <c r="B1647" s="53"/>
      <c r="C1647" s="15"/>
      <c r="I1647" s="15"/>
      <c r="O1647" s="110"/>
      <c r="P1647" s="110"/>
      <c r="Q1647" s="110"/>
      <c r="R1647" s="110"/>
      <c r="S1647" s="110"/>
      <c r="T1647" s="110"/>
      <c r="U1647" s="110"/>
      <c r="V1647" s="110"/>
      <c r="W1647" s="110"/>
      <c r="X1647" s="110"/>
      <c r="Y1647" s="110"/>
      <c r="Z1647" s="110"/>
      <c r="AA1647" s="110"/>
      <c r="AB1647" s="110"/>
      <c r="AC1647" s="110"/>
      <c r="AD1647" s="110"/>
      <c r="AE1647" s="110"/>
      <c r="AF1647" s="110"/>
      <c r="AG1647" s="110"/>
      <c r="AH1647" s="110"/>
      <c r="AI1647" s="110"/>
      <c r="AJ1647" s="110"/>
      <c r="AK1647" s="110"/>
      <c r="AL1647" s="110"/>
      <c r="AM1647" s="110"/>
      <c r="AN1647" s="110"/>
      <c r="AO1647" s="110"/>
      <c r="AP1647" s="110"/>
      <c r="AQ1647" s="110"/>
      <c r="AR1647" s="110"/>
      <c r="AS1647" s="110"/>
      <c r="AT1647" s="110"/>
      <c r="AU1647" s="110"/>
      <c r="AV1647" s="110"/>
      <c r="AW1647" s="110"/>
      <c r="AX1647" s="110"/>
      <c r="AY1647" s="110"/>
      <c r="AZ1647" s="110"/>
    </row>
    <row r="1648" spans="2:52" s="16" customFormat="1" x14ac:dyDescent="0.25">
      <c r="B1648" s="53"/>
      <c r="C1648" s="15"/>
      <c r="I1648" s="15"/>
      <c r="O1648" s="110"/>
      <c r="P1648" s="110"/>
      <c r="Q1648" s="110"/>
      <c r="R1648" s="110"/>
      <c r="S1648" s="110"/>
      <c r="T1648" s="110"/>
      <c r="U1648" s="110"/>
      <c r="V1648" s="110"/>
      <c r="W1648" s="110"/>
      <c r="X1648" s="110"/>
      <c r="Y1648" s="110"/>
      <c r="Z1648" s="110"/>
      <c r="AA1648" s="110"/>
      <c r="AB1648" s="110"/>
      <c r="AC1648" s="110"/>
      <c r="AD1648" s="110"/>
      <c r="AE1648" s="110"/>
      <c r="AF1648" s="110"/>
      <c r="AG1648" s="110"/>
      <c r="AH1648" s="110"/>
      <c r="AI1648" s="110"/>
      <c r="AJ1648" s="110"/>
      <c r="AK1648" s="110"/>
      <c r="AL1648" s="110"/>
      <c r="AM1648" s="110"/>
      <c r="AN1648" s="110"/>
      <c r="AO1648" s="110"/>
      <c r="AP1648" s="110"/>
      <c r="AQ1648" s="110"/>
      <c r="AR1648" s="110"/>
      <c r="AS1648" s="110"/>
      <c r="AT1648" s="110"/>
      <c r="AU1648" s="110"/>
      <c r="AV1648" s="110"/>
      <c r="AW1648" s="110"/>
      <c r="AX1648" s="110"/>
      <c r="AY1648" s="110"/>
      <c r="AZ1648" s="110"/>
    </row>
    <row r="1649" spans="2:52" s="16" customFormat="1" x14ac:dyDescent="0.25">
      <c r="B1649" s="53"/>
      <c r="C1649" s="15"/>
      <c r="I1649" s="15"/>
      <c r="O1649" s="110"/>
      <c r="P1649" s="110"/>
      <c r="Q1649" s="110"/>
      <c r="R1649" s="110"/>
      <c r="S1649" s="110"/>
      <c r="T1649" s="110"/>
      <c r="U1649" s="110"/>
      <c r="V1649" s="110"/>
      <c r="W1649" s="110"/>
      <c r="X1649" s="110"/>
      <c r="Y1649" s="110"/>
      <c r="Z1649" s="110"/>
      <c r="AA1649" s="110"/>
      <c r="AB1649" s="110"/>
      <c r="AC1649" s="110"/>
      <c r="AD1649" s="110"/>
      <c r="AE1649" s="110"/>
      <c r="AF1649" s="110"/>
      <c r="AG1649" s="110"/>
      <c r="AH1649" s="110"/>
      <c r="AI1649" s="110"/>
      <c r="AJ1649" s="110"/>
      <c r="AK1649" s="110"/>
      <c r="AL1649" s="110"/>
      <c r="AM1649" s="110"/>
      <c r="AN1649" s="110"/>
      <c r="AO1649" s="110"/>
      <c r="AP1649" s="110"/>
      <c r="AQ1649" s="110"/>
      <c r="AR1649" s="110"/>
      <c r="AS1649" s="110"/>
      <c r="AT1649" s="110"/>
      <c r="AU1649" s="110"/>
      <c r="AV1649" s="110"/>
      <c r="AW1649" s="110"/>
      <c r="AX1649" s="110"/>
      <c r="AY1649" s="110"/>
      <c r="AZ1649" s="110"/>
    </row>
    <row r="1650" spans="2:52" s="16" customFormat="1" x14ac:dyDescent="0.25">
      <c r="B1650" s="53"/>
      <c r="C1650" s="15"/>
      <c r="I1650" s="15"/>
      <c r="O1650" s="110"/>
      <c r="P1650" s="110"/>
      <c r="Q1650" s="110"/>
      <c r="R1650" s="110"/>
      <c r="S1650" s="110"/>
      <c r="T1650" s="110"/>
      <c r="U1650" s="110"/>
      <c r="V1650" s="110"/>
      <c r="W1650" s="110"/>
      <c r="X1650" s="110"/>
      <c r="Y1650" s="110"/>
      <c r="Z1650" s="110"/>
      <c r="AA1650" s="110"/>
      <c r="AB1650" s="110"/>
      <c r="AC1650" s="110"/>
      <c r="AD1650" s="110"/>
      <c r="AE1650" s="110"/>
      <c r="AF1650" s="110"/>
      <c r="AG1650" s="110"/>
      <c r="AH1650" s="110"/>
      <c r="AI1650" s="110"/>
      <c r="AJ1650" s="110"/>
      <c r="AK1650" s="110"/>
      <c r="AL1650" s="110"/>
      <c r="AM1650" s="110"/>
      <c r="AN1650" s="110"/>
      <c r="AO1650" s="110"/>
      <c r="AP1650" s="110"/>
      <c r="AQ1650" s="110"/>
      <c r="AR1650" s="110"/>
      <c r="AS1650" s="110"/>
      <c r="AT1650" s="110"/>
      <c r="AU1650" s="110"/>
      <c r="AV1650" s="110"/>
      <c r="AW1650" s="110"/>
      <c r="AX1650" s="110"/>
      <c r="AY1650" s="110"/>
      <c r="AZ1650" s="110"/>
    </row>
    <row r="1651" spans="2:52" s="16" customFormat="1" x14ac:dyDescent="0.25">
      <c r="B1651" s="53"/>
      <c r="C1651" s="15"/>
      <c r="I1651" s="15"/>
      <c r="O1651" s="110"/>
      <c r="P1651" s="110"/>
      <c r="Q1651" s="110"/>
      <c r="R1651" s="110"/>
      <c r="S1651" s="110"/>
      <c r="T1651" s="110"/>
      <c r="U1651" s="110"/>
      <c r="V1651" s="110"/>
      <c r="W1651" s="110"/>
      <c r="X1651" s="110"/>
      <c r="Y1651" s="110"/>
      <c r="Z1651" s="110"/>
      <c r="AA1651" s="110"/>
      <c r="AB1651" s="110"/>
      <c r="AC1651" s="110"/>
      <c r="AD1651" s="110"/>
      <c r="AE1651" s="110"/>
      <c r="AF1651" s="110"/>
      <c r="AG1651" s="110"/>
      <c r="AH1651" s="110"/>
      <c r="AI1651" s="110"/>
      <c r="AJ1651" s="110"/>
      <c r="AK1651" s="110"/>
      <c r="AL1651" s="110"/>
      <c r="AM1651" s="110"/>
      <c r="AN1651" s="110"/>
      <c r="AO1651" s="110"/>
      <c r="AP1651" s="110"/>
      <c r="AQ1651" s="110"/>
      <c r="AR1651" s="110"/>
      <c r="AS1651" s="110"/>
      <c r="AT1651" s="110"/>
      <c r="AU1651" s="110"/>
      <c r="AV1651" s="110"/>
      <c r="AW1651" s="110"/>
      <c r="AX1651" s="110"/>
      <c r="AY1651" s="110"/>
      <c r="AZ1651" s="110"/>
    </row>
    <row r="1652" spans="2:52" s="16" customFormat="1" x14ac:dyDescent="0.25">
      <c r="B1652" s="53"/>
      <c r="C1652" s="15"/>
      <c r="I1652" s="15"/>
      <c r="O1652" s="110"/>
      <c r="P1652" s="110"/>
      <c r="Q1652" s="110"/>
      <c r="R1652" s="110"/>
      <c r="S1652" s="110"/>
      <c r="T1652" s="110"/>
      <c r="U1652" s="110"/>
      <c r="V1652" s="110"/>
      <c r="W1652" s="110"/>
      <c r="X1652" s="110"/>
      <c r="Y1652" s="110"/>
      <c r="Z1652" s="110"/>
      <c r="AA1652" s="110"/>
      <c r="AB1652" s="110"/>
      <c r="AC1652" s="110"/>
      <c r="AD1652" s="110"/>
      <c r="AE1652" s="110"/>
      <c r="AF1652" s="110"/>
      <c r="AG1652" s="110"/>
      <c r="AH1652" s="110"/>
      <c r="AI1652" s="110"/>
      <c r="AJ1652" s="110"/>
      <c r="AK1652" s="110"/>
      <c r="AL1652" s="110"/>
      <c r="AM1652" s="110"/>
      <c r="AN1652" s="110"/>
      <c r="AO1652" s="110"/>
      <c r="AP1652" s="110"/>
      <c r="AQ1652" s="110"/>
      <c r="AR1652" s="110"/>
      <c r="AS1652" s="110"/>
      <c r="AT1652" s="110"/>
      <c r="AU1652" s="110"/>
      <c r="AV1652" s="110"/>
      <c r="AW1652" s="110"/>
      <c r="AX1652" s="110"/>
      <c r="AY1652" s="110"/>
      <c r="AZ1652" s="110"/>
    </row>
    <row r="1653" spans="2:52" s="16" customFormat="1" x14ac:dyDescent="0.25">
      <c r="B1653" s="53"/>
      <c r="C1653" s="15"/>
      <c r="I1653" s="15"/>
      <c r="O1653" s="110"/>
      <c r="P1653" s="110"/>
      <c r="Q1653" s="110"/>
      <c r="R1653" s="110"/>
      <c r="S1653" s="110"/>
      <c r="T1653" s="110"/>
      <c r="U1653" s="110"/>
      <c r="V1653" s="110"/>
      <c r="W1653" s="110"/>
      <c r="X1653" s="110"/>
      <c r="Y1653" s="110"/>
      <c r="Z1653" s="110"/>
      <c r="AA1653" s="110"/>
      <c r="AB1653" s="110"/>
      <c r="AC1653" s="110"/>
      <c r="AD1653" s="110"/>
      <c r="AE1653" s="110"/>
      <c r="AF1653" s="110"/>
      <c r="AG1653" s="110"/>
      <c r="AH1653" s="110"/>
      <c r="AI1653" s="110"/>
      <c r="AJ1653" s="110"/>
      <c r="AK1653" s="110"/>
      <c r="AL1653" s="110"/>
      <c r="AM1653" s="110"/>
      <c r="AN1653" s="110"/>
      <c r="AO1653" s="110"/>
      <c r="AP1653" s="110"/>
      <c r="AQ1653" s="110"/>
      <c r="AR1653" s="110"/>
      <c r="AS1653" s="110"/>
      <c r="AT1653" s="110"/>
      <c r="AU1653" s="110"/>
      <c r="AV1653" s="110"/>
      <c r="AW1653" s="110"/>
      <c r="AX1653" s="110"/>
      <c r="AY1653" s="110"/>
      <c r="AZ1653" s="110"/>
    </row>
    <row r="1654" spans="2:52" s="16" customFormat="1" x14ac:dyDescent="0.25">
      <c r="B1654" s="53"/>
      <c r="C1654" s="15"/>
      <c r="I1654" s="15"/>
      <c r="O1654" s="110"/>
      <c r="P1654" s="110"/>
      <c r="Q1654" s="110"/>
      <c r="R1654" s="110"/>
      <c r="S1654" s="110"/>
      <c r="T1654" s="110"/>
      <c r="U1654" s="110"/>
      <c r="V1654" s="110"/>
      <c r="W1654" s="110"/>
      <c r="X1654" s="110"/>
      <c r="Y1654" s="110"/>
      <c r="Z1654" s="110"/>
      <c r="AA1654" s="110"/>
      <c r="AB1654" s="110"/>
      <c r="AC1654" s="110"/>
      <c r="AD1654" s="110"/>
      <c r="AE1654" s="110"/>
      <c r="AF1654" s="110"/>
      <c r="AG1654" s="110"/>
      <c r="AH1654" s="110"/>
      <c r="AI1654" s="110"/>
      <c r="AJ1654" s="110"/>
      <c r="AK1654" s="110"/>
      <c r="AL1654" s="110"/>
      <c r="AM1654" s="110"/>
      <c r="AN1654" s="110"/>
      <c r="AO1654" s="110"/>
      <c r="AP1654" s="110"/>
      <c r="AQ1654" s="110"/>
      <c r="AR1654" s="110"/>
      <c r="AS1654" s="110"/>
      <c r="AT1654" s="110"/>
      <c r="AU1654" s="110"/>
      <c r="AV1654" s="110"/>
      <c r="AW1654" s="110"/>
      <c r="AX1654" s="110"/>
      <c r="AY1654" s="110"/>
      <c r="AZ1654" s="110"/>
    </row>
    <row r="1655" spans="2:52" s="16" customFormat="1" x14ac:dyDescent="0.25">
      <c r="B1655" s="53"/>
      <c r="C1655" s="15"/>
      <c r="I1655" s="15"/>
      <c r="O1655" s="110"/>
      <c r="P1655" s="110"/>
      <c r="Q1655" s="110"/>
      <c r="R1655" s="110"/>
      <c r="S1655" s="110"/>
      <c r="T1655" s="110"/>
      <c r="U1655" s="110"/>
      <c r="V1655" s="110"/>
      <c r="W1655" s="110"/>
      <c r="X1655" s="110"/>
      <c r="Y1655" s="110"/>
      <c r="Z1655" s="110"/>
      <c r="AA1655" s="110"/>
      <c r="AB1655" s="110"/>
      <c r="AC1655" s="110"/>
      <c r="AD1655" s="110"/>
      <c r="AE1655" s="110"/>
      <c r="AF1655" s="110"/>
      <c r="AG1655" s="110"/>
      <c r="AH1655" s="110"/>
      <c r="AI1655" s="110"/>
      <c r="AJ1655" s="110"/>
      <c r="AK1655" s="110"/>
      <c r="AL1655" s="110"/>
      <c r="AM1655" s="110"/>
      <c r="AN1655" s="110"/>
      <c r="AO1655" s="110"/>
      <c r="AP1655" s="110"/>
      <c r="AQ1655" s="110"/>
      <c r="AR1655" s="110"/>
      <c r="AS1655" s="110"/>
      <c r="AT1655" s="110"/>
      <c r="AU1655" s="110"/>
      <c r="AV1655" s="110"/>
      <c r="AW1655" s="110"/>
      <c r="AX1655" s="110"/>
      <c r="AY1655" s="110"/>
      <c r="AZ1655" s="110"/>
    </row>
    <row r="1656" spans="2:52" s="16" customFormat="1" x14ac:dyDescent="0.25">
      <c r="B1656" s="53"/>
      <c r="C1656" s="15"/>
      <c r="I1656" s="15"/>
      <c r="O1656" s="110"/>
      <c r="P1656" s="110"/>
      <c r="Q1656" s="110"/>
      <c r="R1656" s="110"/>
      <c r="S1656" s="110"/>
      <c r="T1656" s="110"/>
      <c r="U1656" s="110"/>
      <c r="V1656" s="110"/>
      <c r="W1656" s="110"/>
      <c r="X1656" s="110"/>
      <c r="Y1656" s="110"/>
      <c r="Z1656" s="110"/>
      <c r="AA1656" s="110"/>
      <c r="AB1656" s="110"/>
      <c r="AC1656" s="110"/>
      <c r="AD1656" s="110"/>
      <c r="AE1656" s="110"/>
      <c r="AF1656" s="110"/>
      <c r="AG1656" s="110"/>
      <c r="AH1656" s="110"/>
      <c r="AI1656" s="110"/>
      <c r="AJ1656" s="110"/>
      <c r="AK1656" s="110"/>
      <c r="AL1656" s="110"/>
      <c r="AM1656" s="110"/>
      <c r="AN1656" s="110"/>
      <c r="AO1656" s="110"/>
      <c r="AP1656" s="110"/>
      <c r="AQ1656" s="110"/>
      <c r="AR1656" s="110"/>
      <c r="AS1656" s="110"/>
      <c r="AT1656" s="110"/>
      <c r="AU1656" s="110"/>
      <c r="AV1656" s="110"/>
      <c r="AW1656" s="110"/>
      <c r="AX1656" s="110"/>
      <c r="AY1656" s="110"/>
      <c r="AZ1656" s="110"/>
    </row>
    <row r="1657" spans="2:52" s="16" customFormat="1" x14ac:dyDescent="0.25">
      <c r="B1657" s="53"/>
      <c r="C1657" s="15"/>
      <c r="I1657" s="15"/>
      <c r="O1657" s="110"/>
      <c r="P1657" s="110"/>
      <c r="Q1657" s="110"/>
      <c r="R1657" s="110"/>
      <c r="S1657" s="110"/>
      <c r="T1657" s="110"/>
      <c r="U1657" s="110"/>
      <c r="V1657" s="110"/>
      <c r="W1657" s="110"/>
      <c r="X1657" s="110"/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  <c r="AI1657" s="110"/>
      <c r="AJ1657" s="110"/>
      <c r="AK1657" s="110"/>
      <c r="AL1657" s="110"/>
      <c r="AM1657" s="110"/>
      <c r="AN1657" s="110"/>
      <c r="AO1657" s="110"/>
      <c r="AP1657" s="110"/>
      <c r="AQ1657" s="110"/>
      <c r="AR1657" s="110"/>
      <c r="AS1657" s="110"/>
      <c r="AT1657" s="110"/>
      <c r="AU1657" s="110"/>
      <c r="AV1657" s="110"/>
      <c r="AW1657" s="110"/>
      <c r="AX1657" s="110"/>
      <c r="AY1657" s="110"/>
      <c r="AZ1657" s="110"/>
    </row>
    <row r="1658" spans="2:52" s="16" customFormat="1" x14ac:dyDescent="0.25">
      <c r="B1658" s="53"/>
      <c r="C1658" s="15"/>
      <c r="I1658" s="15"/>
      <c r="O1658" s="110"/>
      <c r="P1658" s="110"/>
      <c r="Q1658" s="110"/>
      <c r="R1658" s="110"/>
      <c r="S1658" s="110"/>
      <c r="T1658" s="110"/>
      <c r="U1658" s="110"/>
      <c r="V1658" s="110"/>
      <c r="W1658" s="110"/>
      <c r="X1658" s="110"/>
      <c r="Y1658" s="110"/>
      <c r="Z1658" s="110"/>
      <c r="AA1658" s="110"/>
      <c r="AB1658" s="110"/>
      <c r="AC1658" s="110"/>
      <c r="AD1658" s="110"/>
      <c r="AE1658" s="110"/>
      <c r="AF1658" s="110"/>
      <c r="AG1658" s="110"/>
      <c r="AH1658" s="110"/>
      <c r="AI1658" s="110"/>
      <c r="AJ1658" s="110"/>
      <c r="AK1658" s="110"/>
      <c r="AL1658" s="110"/>
      <c r="AM1658" s="110"/>
      <c r="AN1658" s="110"/>
      <c r="AO1658" s="110"/>
      <c r="AP1658" s="110"/>
      <c r="AQ1658" s="110"/>
      <c r="AR1658" s="110"/>
      <c r="AS1658" s="110"/>
      <c r="AT1658" s="110"/>
      <c r="AU1658" s="110"/>
      <c r="AV1658" s="110"/>
      <c r="AW1658" s="110"/>
      <c r="AX1658" s="110"/>
      <c r="AY1658" s="110"/>
      <c r="AZ1658" s="110"/>
    </row>
    <row r="1659" spans="2:52" s="16" customFormat="1" x14ac:dyDescent="0.25">
      <c r="B1659" s="53"/>
      <c r="C1659" s="15"/>
      <c r="I1659" s="15"/>
      <c r="O1659" s="110"/>
      <c r="P1659" s="110"/>
      <c r="Q1659" s="110"/>
      <c r="R1659" s="110"/>
      <c r="S1659" s="110"/>
      <c r="T1659" s="110"/>
      <c r="U1659" s="110"/>
      <c r="V1659" s="110"/>
      <c r="W1659" s="110"/>
      <c r="X1659" s="110"/>
      <c r="Y1659" s="110"/>
      <c r="Z1659" s="110"/>
      <c r="AA1659" s="110"/>
      <c r="AB1659" s="110"/>
      <c r="AC1659" s="110"/>
      <c r="AD1659" s="110"/>
      <c r="AE1659" s="110"/>
      <c r="AF1659" s="110"/>
      <c r="AG1659" s="110"/>
      <c r="AH1659" s="110"/>
      <c r="AI1659" s="110"/>
      <c r="AJ1659" s="110"/>
      <c r="AK1659" s="110"/>
      <c r="AL1659" s="110"/>
      <c r="AM1659" s="110"/>
      <c r="AN1659" s="110"/>
      <c r="AO1659" s="110"/>
      <c r="AP1659" s="110"/>
      <c r="AQ1659" s="110"/>
      <c r="AR1659" s="110"/>
      <c r="AS1659" s="110"/>
      <c r="AT1659" s="110"/>
      <c r="AU1659" s="110"/>
      <c r="AV1659" s="110"/>
      <c r="AW1659" s="110"/>
      <c r="AX1659" s="110"/>
      <c r="AY1659" s="110"/>
      <c r="AZ1659" s="110"/>
    </row>
    <row r="1660" spans="2:52" s="16" customFormat="1" x14ac:dyDescent="0.25">
      <c r="B1660" s="53"/>
      <c r="C1660" s="15"/>
      <c r="I1660" s="15"/>
      <c r="O1660" s="110"/>
      <c r="P1660" s="110"/>
      <c r="Q1660" s="110"/>
      <c r="R1660" s="110"/>
      <c r="S1660" s="110"/>
      <c r="T1660" s="110"/>
      <c r="U1660" s="110"/>
      <c r="V1660" s="110"/>
      <c r="W1660" s="110"/>
      <c r="X1660" s="110"/>
      <c r="Y1660" s="110"/>
      <c r="Z1660" s="110"/>
      <c r="AA1660" s="110"/>
      <c r="AB1660" s="110"/>
      <c r="AC1660" s="110"/>
      <c r="AD1660" s="110"/>
      <c r="AE1660" s="110"/>
      <c r="AF1660" s="110"/>
      <c r="AG1660" s="110"/>
      <c r="AH1660" s="110"/>
      <c r="AI1660" s="110"/>
      <c r="AJ1660" s="110"/>
      <c r="AK1660" s="110"/>
      <c r="AL1660" s="110"/>
      <c r="AM1660" s="110"/>
      <c r="AN1660" s="110"/>
      <c r="AO1660" s="110"/>
      <c r="AP1660" s="110"/>
      <c r="AQ1660" s="110"/>
      <c r="AR1660" s="110"/>
      <c r="AS1660" s="110"/>
      <c r="AT1660" s="110"/>
      <c r="AU1660" s="110"/>
      <c r="AV1660" s="110"/>
      <c r="AW1660" s="110"/>
      <c r="AX1660" s="110"/>
      <c r="AY1660" s="110"/>
      <c r="AZ1660" s="110"/>
    </row>
    <row r="1661" spans="2:52" s="16" customFormat="1" x14ac:dyDescent="0.25">
      <c r="B1661" s="53"/>
      <c r="C1661" s="15"/>
      <c r="I1661" s="15"/>
      <c r="O1661" s="110"/>
      <c r="P1661" s="110"/>
      <c r="Q1661" s="110"/>
      <c r="R1661" s="110"/>
      <c r="S1661" s="110"/>
      <c r="T1661" s="110"/>
      <c r="U1661" s="110"/>
      <c r="V1661" s="110"/>
      <c r="W1661" s="110"/>
      <c r="X1661" s="110"/>
      <c r="Y1661" s="110"/>
      <c r="Z1661" s="110"/>
      <c r="AA1661" s="110"/>
      <c r="AB1661" s="110"/>
      <c r="AC1661" s="110"/>
      <c r="AD1661" s="110"/>
      <c r="AE1661" s="110"/>
      <c r="AF1661" s="110"/>
      <c r="AG1661" s="110"/>
      <c r="AH1661" s="110"/>
      <c r="AI1661" s="110"/>
      <c r="AJ1661" s="110"/>
      <c r="AK1661" s="110"/>
      <c r="AL1661" s="110"/>
      <c r="AM1661" s="110"/>
      <c r="AN1661" s="110"/>
      <c r="AO1661" s="110"/>
      <c r="AP1661" s="110"/>
      <c r="AQ1661" s="110"/>
      <c r="AR1661" s="110"/>
      <c r="AS1661" s="110"/>
      <c r="AT1661" s="110"/>
      <c r="AU1661" s="110"/>
      <c r="AV1661" s="110"/>
      <c r="AW1661" s="110"/>
      <c r="AX1661" s="110"/>
      <c r="AY1661" s="110"/>
      <c r="AZ1661" s="110"/>
    </row>
    <row r="1662" spans="2:52" s="16" customFormat="1" x14ac:dyDescent="0.25">
      <c r="B1662" s="53"/>
      <c r="C1662" s="15"/>
      <c r="I1662" s="15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0"/>
      <c r="Z1662" s="110"/>
      <c r="AA1662" s="110"/>
      <c r="AB1662" s="110"/>
      <c r="AC1662" s="110"/>
      <c r="AD1662" s="110"/>
      <c r="AE1662" s="110"/>
      <c r="AF1662" s="110"/>
      <c r="AG1662" s="110"/>
      <c r="AH1662" s="110"/>
      <c r="AI1662" s="110"/>
      <c r="AJ1662" s="110"/>
      <c r="AK1662" s="110"/>
      <c r="AL1662" s="110"/>
      <c r="AM1662" s="110"/>
      <c r="AN1662" s="110"/>
      <c r="AO1662" s="110"/>
      <c r="AP1662" s="110"/>
      <c r="AQ1662" s="110"/>
      <c r="AR1662" s="110"/>
      <c r="AS1662" s="110"/>
      <c r="AT1662" s="110"/>
      <c r="AU1662" s="110"/>
      <c r="AV1662" s="110"/>
      <c r="AW1662" s="110"/>
      <c r="AX1662" s="110"/>
      <c r="AY1662" s="110"/>
      <c r="AZ1662" s="110"/>
    </row>
    <row r="1663" spans="2:52" s="16" customFormat="1" x14ac:dyDescent="0.25">
      <c r="B1663" s="53"/>
      <c r="C1663" s="15"/>
      <c r="I1663" s="15"/>
      <c r="O1663" s="110"/>
      <c r="P1663" s="110"/>
      <c r="Q1663" s="110"/>
      <c r="R1663" s="110"/>
      <c r="S1663" s="110"/>
      <c r="T1663" s="110"/>
      <c r="U1663" s="110"/>
      <c r="V1663" s="110"/>
      <c r="W1663" s="110"/>
      <c r="X1663" s="110"/>
      <c r="Y1663" s="110"/>
      <c r="Z1663" s="110"/>
      <c r="AA1663" s="110"/>
      <c r="AB1663" s="110"/>
      <c r="AC1663" s="110"/>
      <c r="AD1663" s="110"/>
      <c r="AE1663" s="110"/>
      <c r="AF1663" s="110"/>
      <c r="AG1663" s="110"/>
      <c r="AH1663" s="110"/>
      <c r="AI1663" s="110"/>
      <c r="AJ1663" s="110"/>
      <c r="AK1663" s="110"/>
      <c r="AL1663" s="110"/>
      <c r="AM1663" s="110"/>
      <c r="AN1663" s="110"/>
      <c r="AO1663" s="110"/>
      <c r="AP1663" s="110"/>
      <c r="AQ1663" s="110"/>
      <c r="AR1663" s="110"/>
      <c r="AS1663" s="110"/>
      <c r="AT1663" s="110"/>
      <c r="AU1663" s="110"/>
      <c r="AV1663" s="110"/>
      <c r="AW1663" s="110"/>
      <c r="AX1663" s="110"/>
      <c r="AY1663" s="110"/>
      <c r="AZ1663" s="110"/>
    </row>
    <row r="1664" spans="2:52" s="16" customFormat="1" x14ac:dyDescent="0.25">
      <c r="B1664" s="53"/>
      <c r="C1664" s="15"/>
      <c r="I1664" s="15"/>
      <c r="O1664" s="110"/>
      <c r="P1664" s="110"/>
      <c r="Q1664" s="110"/>
      <c r="R1664" s="110"/>
      <c r="S1664" s="110"/>
      <c r="T1664" s="110"/>
      <c r="U1664" s="110"/>
      <c r="V1664" s="110"/>
      <c r="W1664" s="110"/>
      <c r="X1664" s="110"/>
      <c r="Y1664" s="110"/>
      <c r="Z1664" s="110"/>
      <c r="AA1664" s="110"/>
      <c r="AB1664" s="110"/>
      <c r="AC1664" s="110"/>
      <c r="AD1664" s="110"/>
      <c r="AE1664" s="110"/>
      <c r="AF1664" s="110"/>
      <c r="AG1664" s="110"/>
      <c r="AH1664" s="110"/>
      <c r="AI1664" s="110"/>
      <c r="AJ1664" s="110"/>
      <c r="AK1664" s="110"/>
      <c r="AL1664" s="110"/>
      <c r="AM1664" s="110"/>
      <c r="AN1664" s="110"/>
      <c r="AO1664" s="110"/>
      <c r="AP1664" s="110"/>
      <c r="AQ1664" s="110"/>
      <c r="AR1664" s="110"/>
      <c r="AS1664" s="110"/>
      <c r="AT1664" s="110"/>
      <c r="AU1664" s="110"/>
      <c r="AV1664" s="110"/>
      <c r="AW1664" s="110"/>
      <c r="AX1664" s="110"/>
      <c r="AY1664" s="110"/>
      <c r="AZ1664" s="110"/>
    </row>
    <row r="1665" spans="2:52" s="16" customFormat="1" x14ac:dyDescent="0.25">
      <c r="B1665" s="53"/>
      <c r="C1665" s="15"/>
      <c r="I1665" s="15"/>
      <c r="O1665" s="110"/>
      <c r="P1665" s="110"/>
      <c r="Q1665" s="110"/>
      <c r="R1665" s="110"/>
      <c r="S1665" s="110"/>
      <c r="T1665" s="110"/>
      <c r="U1665" s="110"/>
      <c r="V1665" s="110"/>
      <c r="W1665" s="110"/>
      <c r="X1665" s="110"/>
      <c r="Y1665" s="110"/>
      <c r="Z1665" s="110"/>
      <c r="AA1665" s="110"/>
      <c r="AB1665" s="110"/>
      <c r="AC1665" s="110"/>
      <c r="AD1665" s="110"/>
      <c r="AE1665" s="110"/>
      <c r="AF1665" s="110"/>
      <c r="AG1665" s="110"/>
      <c r="AH1665" s="110"/>
      <c r="AI1665" s="110"/>
      <c r="AJ1665" s="110"/>
      <c r="AK1665" s="110"/>
      <c r="AL1665" s="110"/>
      <c r="AM1665" s="110"/>
      <c r="AN1665" s="110"/>
      <c r="AO1665" s="110"/>
      <c r="AP1665" s="110"/>
      <c r="AQ1665" s="110"/>
      <c r="AR1665" s="110"/>
      <c r="AS1665" s="110"/>
      <c r="AT1665" s="110"/>
      <c r="AU1665" s="110"/>
      <c r="AV1665" s="110"/>
      <c r="AW1665" s="110"/>
      <c r="AX1665" s="110"/>
      <c r="AY1665" s="110"/>
      <c r="AZ1665" s="110"/>
    </row>
    <row r="1666" spans="2:52" s="16" customFormat="1" x14ac:dyDescent="0.25">
      <c r="B1666" s="53"/>
      <c r="C1666" s="15"/>
      <c r="I1666" s="15"/>
      <c r="O1666" s="110"/>
      <c r="P1666" s="110"/>
      <c r="Q1666" s="110"/>
      <c r="R1666" s="110"/>
      <c r="S1666" s="110"/>
      <c r="T1666" s="110"/>
      <c r="U1666" s="110"/>
      <c r="V1666" s="110"/>
      <c r="W1666" s="110"/>
      <c r="X1666" s="110"/>
      <c r="Y1666" s="110"/>
      <c r="Z1666" s="110"/>
      <c r="AA1666" s="110"/>
      <c r="AB1666" s="110"/>
      <c r="AC1666" s="110"/>
      <c r="AD1666" s="110"/>
      <c r="AE1666" s="110"/>
      <c r="AF1666" s="110"/>
      <c r="AG1666" s="110"/>
      <c r="AH1666" s="110"/>
      <c r="AI1666" s="110"/>
      <c r="AJ1666" s="110"/>
      <c r="AK1666" s="110"/>
      <c r="AL1666" s="110"/>
      <c r="AM1666" s="110"/>
      <c r="AN1666" s="110"/>
      <c r="AO1666" s="110"/>
      <c r="AP1666" s="110"/>
      <c r="AQ1666" s="110"/>
      <c r="AR1666" s="110"/>
      <c r="AS1666" s="110"/>
      <c r="AT1666" s="110"/>
      <c r="AU1666" s="110"/>
      <c r="AV1666" s="110"/>
      <c r="AW1666" s="110"/>
      <c r="AX1666" s="110"/>
      <c r="AY1666" s="110"/>
      <c r="AZ1666" s="110"/>
    </row>
    <row r="1667" spans="2:52" s="16" customFormat="1" x14ac:dyDescent="0.25">
      <c r="B1667" s="53"/>
      <c r="C1667" s="15"/>
      <c r="I1667" s="15"/>
      <c r="O1667" s="110"/>
      <c r="P1667" s="110"/>
      <c r="Q1667" s="110"/>
      <c r="R1667" s="110"/>
      <c r="S1667" s="110"/>
      <c r="T1667" s="110"/>
      <c r="U1667" s="110"/>
      <c r="V1667" s="110"/>
      <c r="W1667" s="110"/>
      <c r="X1667" s="110"/>
      <c r="Y1667" s="110"/>
      <c r="Z1667" s="110"/>
      <c r="AA1667" s="110"/>
      <c r="AB1667" s="110"/>
      <c r="AC1667" s="110"/>
      <c r="AD1667" s="110"/>
      <c r="AE1667" s="110"/>
      <c r="AF1667" s="110"/>
      <c r="AG1667" s="110"/>
      <c r="AH1667" s="110"/>
      <c r="AI1667" s="110"/>
      <c r="AJ1667" s="110"/>
      <c r="AK1667" s="110"/>
      <c r="AL1667" s="110"/>
      <c r="AM1667" s="110"/>
      <c r="AN1667" s="110"/>
      <c r="AO1667" s="110"/>
      <c r="AP1667" s="110"/>
      <c r="AQ1667" s="110"/>
      <c r="AR1667" s="110"/>
      <c r="AS1667" s="110"/>
      <c r="AT1667" s="110"/>
      <c r="AU1667" s="110"/>
      <c r="AV1667" s="110"/>
      <c r="AW1667" s="110"/>
      <c r="AX1667" s="110"/>
      <c r="AY1667" s="110"/>
      <c r="AZ1667" s="110"/>
    </row>
    <row r="1668" spans="2:52" s="16" customFormat="1" x14ac:dyDescent="0.25">
      <c r="B1668" s="53"/>
      <c r="C1668" s="15"/>
      <c r="I1668" s="15"/>
      <c r="O1668" s="110"/>
      <c r="P1668" s="110"/>
      <c r="Q1668" s="110"/>
      <c r="R1668" s="110"/>
      <c r="S1668" s="110"/>
      <c r="T1668" s="110"/>
      <c r="U1668" s="110"/>
      <c r="V1668" s="110"/>
      <c r="W1668" s="110"/>
      <c r="X1668" s="110"/>
      <c r="Y1668" s="110"/>
      <c r="Z1668" s="110"/>
      <c r="AA1668" s="110"/>
      <c r="AB1668" s="110"/>
      <c r="AC1668" s="110"/>
      <c r="AD1668" s="110"/>
      <c r="AE1668" s="110"/>
      <c r="AF1668" s="110"/>
      <c r="AG1668" s="110"/>
      <c r="AH1668" s="110"/>
      <c r="AI1668" s="110"/>
      <c r="AJ1668" s="110"/>
      <c r="AK1668" s="110"/>
      <c r="AL1668" s="110"/>
      <c r="AM1668" s="110"/>
      <c r="AN1668" s="110"/>
      <c r="AO1668" s="110"/>
      <c r="AP1668" s="110"/>
      <c r="AQ1668" s="110"/>
      <c r="AR1668" s="110"/>
      <c r="AS1668" s="110"/>
      <c r="AT1668" s="110"/>
      <c r="AU1668" s="110"/>
      <c r="AV1668" s="110"/>
      <c r="AW1668" s="110"/>
      <c r="AX1668" s="110"/>
      <c r="AY1668" s="110"/>
      <c r="AZ1668" s="110"/>
    </row>
    <row r="1669" spans="2:52" s="16" customFormat="1" x14ac:dyDescent="0.25">
      <c r="B1669" s="53"/>
      <c r="C1669" s="15"/>
      <c r="I1669" s="15"/>
      <c r="O1669" s="110"/>
      <c r="P1669" s="110"/>
      <c r="Q1669" s="110"/>
      <c r="R1669" s="110"/>
      <c r="S1669" s="110"/>
      <c r="T1669" s="110"/>
      <c r="U1669" s="110"/>
      <c r="V1669" s="110"/>
      <c r="W1669" s="110"/>
      <c r="X1669" s="110"/>
      <c r="Y1669" s="110"/>
      <c r="Z1669" s="110"/>
      <c r="AA1669" s="110"/>
      <c r="AB1669" s="110"/>
      <c r="AC1669" s="110"/>
      <c r="AD1669" s="110"/>
      <c r="AE1669" s="110"/>
      <c r="AF1669" s="110"/>
      <c r="AG1669" s="110"/>
      <c r="AH1669" s="110"/>
      <c r="AI1669" s="110"/>
      <c r="AJ1669" s="110"/>
      <c r="AK1669" s="110"/>
      <c r="AL1669" s="110"/>
      <c r="AM1669" s="110"/>
      <c r="AN1669" s="110"/>
      <c r="AO1669" s="110"/>
      <c r="AP1669" s="110"/>
      <c r="AQ1669" s="110"/>
      <c r="AR1669" s="110"/>
      <c r="AS1669" s="110"/>
      <c r="AT1669" s="110"/>
      <c r="AU1669" s="110"/>
      <c r="AV1669" s="110"/>
      <c r="AW1669" s="110"/>
      <c r="AX1669" s="110"/>
      <c r="AY1669" s="110"/>
      <c r="AZ1669" s="110"/>
    </row>
    <row r="1670" spans="2:52" s="16" customFormat="1" x14ac:dyDescent="0.25">
      <c r="B1670" s="53"/>
      <c r="C1670" s="15"/>
      <c r="I1670" s="15"/>
      <c r="O1670" s="110"/>
      <c r="P1670" s="110"/>
      <c r="Q1670" s="110"/>
      <c r="R1670" s="110"/>
      <c r="S1670" s="110"/>
      <c r="T1670" s="110"/>
      <c r="U1670" s="110"/>
      <c r="V1670" s="110"/>
      <c r="W1670" s="110"/>
      <c r="X1670" s="110"/>
      <c r="Y1670" s="110"/>
      <c r="Z1670" s="110"/>
      <c r="AA1670" s="110"/>
      <c r="AB1670" s="110"/>
      <c r="AC1670" s="110"/>
      <c r="AD1670" s="110"/>
      <c r="AE1670" s="110"/>
      <c r="AF1670" s="110"/>
      <c r="AG1670" s="110"/>
      <c r="AH1670" s="110"/>
      <c r="AI1670" s="110"/>
      <c r="AJ1670" s="110"/>
      <c r="AK1670" s="110"/>
      <c r="AL1670" s="110"/>
      <c r="AM1670" s="110"/>
      <c r="AN1670" s="110"/>
      <c r="AO1670" s="110"/>
      <c r="AP1670" s="110"/>
      <c r="AQ1670" s="110"/>
      <c r="AR1670" s="110"/>
      <c r="AS1670" s="110"/>
      <c r="AT1670" s="110"/>
      <c r="AU1670" s="110"/>
      <c r="AV1670" s="110"/>
      <c r="AW1670" s="110"/>
      <c r="AX1670" s="110"/>
      <c r="AY1670" s="110"/>
      <c r="AZ1670" s="110"/>
    </row>
    <row r="1671" spans="2:52" s="16" customFormat="1" x14ac:dyDescent="0.25">
      <c r="B1671" s="53"/>
      <c r="C1671" s="15"/>
      <c r="I1671" s="15"/>
      <c r="O1671" s="110"/>
      <c r="P1671" s="110"/>
      <c r="Q1671" s="110"/>
      <c r="R1671" s="110"/>
      <c r="S1671" s="110"/>
      <c r="T1671" s="110"/>
      <c r="U1671" s="110"/>
      <c r="V1671" s="110"/>
      <c r="W1671" s="110"/>
      <c r="X1671" s="110"/>
      <c r="Y1671" s="110"/>
      <c r="Z1671" s="110"/>
      <c r="AA1671" s="110"/>
      <c r="AB1671" s="110"/>
      <c r="AC1671" s="110"/>
      <c r="AD1671" s="110"/>
      <c r="AE1671" s="110"/>
      <c r="AF1671" s="110"/>
      <c r="AG1671" s="110"/>
      <c r="AH1671" s="110"/>
      <c r="AI1671" s="110"/>
      <c r="AJ1671" s="110"/>
      <c r="AK1671" s="110"/>
      <c r="AL1671" s="110"/>
      <c r="AM1671" s="110"/>
      <c r="AN1671" s="110"/>
      <c r="AO1671" s="110"/>
      <c r="AP1671" s="110"/>
      <c r="AQ1671" s="110"/>
      <c r="AR1671" s="110"/>
      <c r="AS1671" s="110"/>
      <c r="AT1671" s="110"/>
      <c r="AU1671" s="110"/>
      <c r="AV1671" s="110"/>
      <c r="AW1671" s="110"/>
      <c r="AX1671" s="110"/>
      <c r="AY1671" s="110"/>
      <c r="AZ1671" s="110"/>
    </row>
    <row r="1672" spans="2:52" s="16" customFormat="1" x14ac:dyDescent="0.25">
      <c r="B1672" s="53"/>
      <c r="C1672" s="15"/>
      <c r="I1672" s="15"/>
      <c r="O1672" s="110"/>
      <c r="P1672" s="110"/>
      <c r="Q1672" s="110"/>
      <c r="R1672" s="110"/>
      <c r="S1672" s="110"/>
      <c r="T1672" s="110"/>
      <c r="U1672" s="110"/>
      <c r="V1672" s="110"/>
      <c r="W1672" s="110"/>
      <c r="X1672" s="110"/>
      <c r="Y1672" s="110"/>
      <c r="Z1672" s="110"/>
      <c r="AA1672" s="110"/>
      <c r="AB1672" s="110"/>
      <c r="AC1672" s="110"/>
      <c r="AD1672" s="110"/>
      <c r="AE1672" s="110"/>
      <c r="AF1672" s="110"/>
      <c r="AG1672" s="110"/>
      <c r="AH1672" s="110"/>
      <c r="AI1672" s="110"/>
      <c r="AJ1672" s="110"/>
      <c r="AK1672" s="110"/>
      <c r="AL1672" s="110"/>
      <c r="AM1672" s="110"/>
      <c r="AN1672" s="110"/>
      <c r="AO1672" s="110"/>
      <c r="AP1672" s="110"/>
      <c r="AQ1672" s="110"/>
      <c r="AR1672" s="110"/>
      <c r="AS1672" s="110"/>
      <c r="AT1672" s="110"/>
      <c r="AU1672" s="110"/>
      <c r="AV1672" s="110"/>
      <c r="AW1672" s="110"/>
      <c r="AX1672" s="110"/>
      <c r="AY1672" s="110"/>
      <c r="AZ1672" s="110"/>
    </row>
    <row r="1673" spans="2:52" s="16" customFormat="1" x14ac:dyDescent="0.25">
      <c r="B1673" s="53"/>
      <c r="C1673" s="15"/>
      <c r="I1673" s="15"/>
      <c r="O1673" s="110"/>
      <c r="P1673" s="110"/>
      <c r="Q1673" s="110"/>
      <c r="R1673" s="110"/>
      <c r="S1673" s="110"/>
      <c r="T1673" s="110"/>
      <c r="U1673" s="110"/>
      <c r="V1673" s="110"/>
      <c r="W1673" s="110"/>
      <c r="X1673" s="110"/>
      <c r="Y1673" s="110"/>
      <c r="Z1673" s="110"/>
      <c r="AA1673" s="110"/>
      <c r="AB1673" s="110"/>
      <c r="AC1673" s="110"/>
      <c r="AD1673" s="110"/>
      <c r="AE1673" s="110"/>
      <c r="AF1673" s="110"/>
      <c r="AG1673" s="110"/>
      <c r="AH1673" s="110"/>
      <c r="AI1673" s="110"/>
      <c r="AJ1673" s="110"/>
      <c r="AK1673" s="110"/>
      <c r="AL1673" s="110"/>
      <c r="AM1673" s="110"/>
      <c r="AN1673" s="110"/>
      <c r="AO1673" s="110"/>
      <c r="AP1673" s="110"/>
      <c r="AQ1673" s="110"/>
      <c r="AR1673" s="110"/>
      <c r="AS1673" s="110"/>
      <c r="AT1673" s="110"/>
      <c r="AU1673" s="110"/>
      <c r="AV1673" s="110"/>
      <c r="AW1673" s="110"/>
      <c r="AX1673" s="110"/>
      <c r="AY1673" s="110"/>
      <c r="AZ1673" s="110"/>
    </row>
    <row r="1674" spans="2:52" s="16" customFormat="1" x14ac:dyDescent="0.25">
      <c r="B1674" s="53"/>
      <c r="C1674" s="15"/>
      <c r="I1674" s="15"/>
      <c r="O1674" s="110"/>
      <c r="P1674" s="110"/>
      <c r="Q1674" s="110"/>
      <c r="R1674" s="110"/>
      <c r="S1674" s="110"/>
      <c r="T1674" s="110"/>
      <c r="U1674" s="110"/>
      <c r="V1674" s="110"/>
      <c r="W1674" s="110"/>
      <c r="X1674" s="110"/>
      <c r="Y1674" s="110"/>
      <c r="Z1674" s="110"/>
      <c r="AA1674" s="110"/>
      <c r="AB1674" s="110"/>
      <c r="AC1674" s="110"/>
      <c r="AD1674" s="110"/>
      <c r="AE1674" s="110"/>
      <c r="AF1674" s="110"/>
      <c r="AG1674" s="110"/>
      <c r="AH1674" s="110"/>
      <c r="AI1674" s="110"/>
      <c r="AJ1674" s="110"/>
      <c r="AK1674" s="110"/>
      <c r="AL1674" s="110"/>
      <c r="AM1674" s="110"/>
      <c r="AN1674" s="110"/>
      <c r="AO1674" s="110"/>
      <c r="AP1674" s="110"/>
      <c r="AQ1674" s="110"/>
      <c r="AR1674" s="110"/>
      <c r="AS1674" s="110"/>
      <c r="AT1674" s="110"/>
      <c r="AU1674" s="110"/>
      <c r="AV1674" s="110"/>
      <c r="AW1674" s="110"/>
      <c r="AX1674" s="110"/>
      <c r="AY1674" s="110"/>
      <c r="AZ1674" s="110"/>
    </row>
    <row r="1675" spans="2:52" s="16" customFormat="1" x14ac:dyDescent="0.25">
      <c r="B1675" s="53"/>
      <c r="C1675" s="15"/>
      <c r="I1675" s="15"/>
      <c r="O1675" s="110"/>
      <c r="P1675" s="110"/>
      <c r="Q1675" s="110"/>
      <c r="R1675" s="110"/>
      <c r="S1675" s="110"/>
      <c r="T1675" s="110"/>
      <c r="U1675" s="110"/>
      <c r="V1675" s="110"/>
      <c r="W1675" s="110"/>
      <c r="X1675" s="110"/>
      <c r="Y1675" s="110"/>
      <c r="Z1675" s="110"/>
      <c r="AA1675" s="110"/>
      <c r="AB1675" s="110"/>
      <c r="AC1675" s="110"/>
      <c r="AD1675" s="110"/>
      <c r="AE1675" s="110"/>
      <c r="AF1675" s="110"/>
      <c r="AG1675" s="110"/>
      <c r="AH1675" s="110"/>
      <c r="AI1675" s="110"/>
      <c r="AJ1675" s="110"/>
      <c r="AK1675" s="110"/>
      <c r="AL1675" s="110"/>
      <c r="AM1675" s="110"/>
      <c r="AN1675" s="110"/>
      <c r="AO1675" s="110"/>
      <c r="AP1675" s="110"/>
      <c r="AQ1675" s="110"/>
      <c r="AR1675" s="110"/>
      <c r="AS1675" s="110"/>
      <c r="AT1675" s="110"/>
      <c r="AU1675" s="110"/>
      <c r="AV1675" s="110"/>
      <c r="AW1675" s="110"/>
      <c r="AX1675" s="110"/>
      <c r="AY1675" s="110"/>
      <c r="AZ1675" s="110"/>
    </row>
    <row r="1676" spans="2:52" s="16" customFormat="1" x14ac:dyDescent="0.25">
      <c r="B1676" s="53"/>
      <c r="C1676" s="15"/>
      <c r="I1676" s="15"/>
      <c r="O1676" s="110"/>
      <c r="P1676" s="110"/>
      <c r="Q1676" s="110"/>
      <c r="R1676" s="110"/>
      <c r="S1676" s="110"/>
      <c r="T1676" s="110"/>
      <c r="U1676" s="110"/>
      <c r="V1676" s="110"/>
      <c r="W1676" s="110"/>
      <c r="X1676" s="110"/>
      <c r="Y1676" s="110"/>
      <c r="Z1676" s="110"/>
      <c r="AA1676" s="110"/>
      <c r="AB1676" s="110"/>
      <c r="AC1676" s="110"/>
      <c r="AD1676" s="110"/>
      <c r="AE1676" s="110"/>
      <c r="AF1676" s="110"/>
      <c r="AG1676" s="110"/>
      <c r="AH1676" s="110"/>
      <c r="AI1676" s="110"/>
      <c r="AJ1676" s="110"/>
      <c r="AK1676" s="110"/>
      <c r="AL1676" s="110"/>
      <c r="AM1676" s="110"/>
      <c r="AN1676" s="110"/>
      <c r="AO1676" s="110"/>
      <c r="AP1676" s="110"/>
      <c r="AQ1676" s="110"/>
      <c r="AR1676" s="110"/>
      <c r="AS1676" s="110"/>
      <c r="AT1676" s="110"/>
      <c r="AU1676" s="110"/>
      <c r="AV1676" s="110"/>
      <c r="AW1676" s="110"/>
      <c r="AX1676" s="110"/>
      <c r="AY1676" s="110"/>
      <c r="AZ1676" s="110"/>
    </row>
    <row r="1677" spans="2:52" s="16" customFormat="1" x14ac:dyDescent="0.25">
      <c r="B1677" s="53"/>
      <c r="C1677" s="15"/>
      <c r="I1677" s="15"/>
      <c r="O1677" s="110"/>
      <c r="P1677" s="110"/>
      <c r="Q1677" s="110"/>
      <c r="R1677" s="110"/>
      <c r="S1677" s="110"/>
      <c r="T1677" s="110"/>
      <c r="U1677" s="110"/>
      <c r="V1677" s="110"/>
      <c r="W1677" s="110"/>
      <c r="X1677" s="110"/>
      <c r="Y1677" s="110"/>
      <c r="Z1677" s="110"/>
      <c r="AA1677" s="110"/>
      <c r="AB1677" s="110"/>
      <c r="AC1677" s="110"/>
      <c r="AD1677" s="110"/>
      <c r="AE1677" s="110"/>
      <c r="AF1677" s="110"/>
      <c r="AG1677" s="110"/>
      <c r="AH1677" s="110"/>
      <c r="AI1677" s="110"/>
      <c r="AJ1677" s="110"/>
      <c r="AK1677" s="110"/>
      <c r="AL1677" s="110"/>
      <c r="AM1677" s="110"/>
      <c r="AN1677" s="110"/>
      <c r="AO1677" s="110"/>
      <c r="AP1677" s="110"/>
      <c r="AQ1677" s="110"/>
      <c r="AR1677" s="110"/>
      <c r="AS1677" s="110"/>
      <c r="AT1677" s="110"/>
      <c r="AU1677" s="110"/>
      <c r="AV1677" s="110"/>
      <c r="AW1677" s="110"/>
      <c r="AX1677" s="110"/>
      <c r="AY1677" s="110"/>
      <c r="AZ1677" s="110"/>
    </row>
    <row r="1678" spans="2:52" s="16" customFormat="1" x14ac:dyDescent="0.25">
      <c r="B1678" s="53"/>
      <c r="C1678" s="15"/>
      <c r="I1678" s="15"/>
      <c r="O1678" s="110"/>
      <c r="P1678" s="110"/>
      <c r="Q1678" s="110"/>
      <c r="R1678" s="110"/>
      <c r="S1678" s="110"/>
      <c r="T1678" s="110"/>
      <c r="U1678" s="110"/>
      <c r="V1678" s="110"/>
      <c r="W1678" s="110"/>
      <c r="X1678" s="110"/>
      <c r="Y1678" s="110"/>
      <c r="Z1678" s="110"/>
      <c r="AA1678" s="110"/>
      <c r="AB1678" s="110"/>
      <c r="AC1678" s="110"/>
      <c r="AD1678" s="110"/>
      <c r="AE1678" s="110"/>
      <c r="AF1678" s="110"/>
      <c r="AG1678" s="110"/>
      <c r="AH1678" s="110"/>
      <c r="AI1678" s="110"/>
      <c r="AJ1678" s="110"/>
      <c r="AK1678" s="110"/>
      <c r="AL1678" s="110"/>
      <c r="AM1678" s="110"/>
      <c r="AN1678" s="110"/>
      <c r="AO1678" s="110"/>
      <c r="AP1678" s="110"/>
      <c r="AQ1678" s="110"/>
      <c r="AR1678" s="110"/>
      <c r="AS1678" s="110"/>
      <c r="AT1678" s="110"/>
      <c r="AU1678" s="110"/>
      <c r="AV1678" s="110"/>
      <c r="AW1678" s="110"/>
      <c r="AX1678" s="110"/>
      <c r="AY1678" s="110"/>
      <c r="AZ1678" s="110"/>
    </row>
    <row r="1679" spans="2:52" s="16" customFormat="1" x14ac:dyDescent="0.25">
      <c r="B1679" s="53"/>
      <c r="C1679" s="15"/>
      <c r="I1679" s="15"/>
      <c r="O1679" s="110"/>
      <c r="P1679" s="110"/>
      <c r="Q1679" s="110"/>
      <c r="R1679" s="110"/>
      <c r="S1679" s="110"/>
      <c r="T1679" s="110"/>
      <c r="U1679" s="110"/>
      <c r="V1679" s="110"/>
      <c r="W1679" s="110"/>
      <c r="X1679" s="110"/>
      <c r="Y1679" s="110"/>
      <c r="Z1679" s="110"/>
      <c r="AA1679" s="110"/>
      <c r="AB1679" s="110"/>
      <c r="AC1679" s="110"/>
      <c r="AD1679" s="110"/>
      <c r="AE1679" s="110"/>
      <c r="AF1679" s="110"/>
      <c r="AG1679" s="110"/>
      <c r="AH1679" s="110"/>
      <c r="AI1679" s="110"/>
      <c r="AJ1679" s="110"/>
      <c r="AK1679" s="110"/>
      <c r="AL1679" s="110"/>
      <c r="AM1679" s="110"/>
      <c r="AN1679" s="110"/>
      <c r="AO1679" s="110"/>
      <c r="AP1679" s="110"/>
      <c r="AQ1679" s="110"/>
      <c r="AR1679" s="110"/>
      <c r="AS1679" s="110"/>
      <c r="AT1679" s="110"/>
      <c r="AU1679" s="110"/>
      <c r="AV1679" s="110"/>
      <c r="AW1679" s="110"/>
      <c r="AX1679" s="110"/>
      <c r="AY1679" s="110"/>
      <c r="AZ1679" s="110"/>
    </row>
    <row r="1680" spans="2:52" s="16" customFormat="1" x14ac:dyDescent="0.25">
      <c r="B1680" s="53"/>
      <c r="C1680" s="15"/>
      <c r="I1680" s="15"/>
      <c r="O1680" s="110"/>
      <c r="P1680" s="110"/>
      <c r="Q1680" s="110"/>
      <c r="R1680" s="110"/>
      <c r="S1680" s="110"/>
      <c r="T1680" s="110"/>
      <c r="U1680" s="110"/>
      <c r="V1680" s="110"/>
      <c r="W1680" s="110"/>
      <c r="X1680" s="110"/>
      <c r="Y1680" s="110"/>
      <c r="Z1680" s="110"/>
      <c r="AA1680" s="110"/>
      <c r="AB1680" s="110"/>
      <c r="AC1680" s="110"/>
      <c r="AD1680" s="110"/>
      <c r="AE1680" s="110"/>
      <c r="AF1680" s="110"/>
      <c r="AG1680" s="110"/>
      <c r="AH1680" s="110"/>
      <c r="AI1680" s="110"/>
      <c r="AJ1680" s="110"/>
      <c r="AK1680" s="110"/>
      <c r="AL1680" s="110"/>
      <c r="AM1680" s="110"/>
      <c r="AN1680" s="110"/>
      <c r="AO1680" s="110"/>
      <c r="AP1680" s="110"/>
      <c r="AQ1680" s="110"/>
      <c r="AR1680" s="110"/>
      <c r="AS1680" s="110"/>
      <c r="AT1680" s="110"/>
      <c r="AU1680" s="110"/>
      <c r="AV1680" s="110"/>
      <c r="AW1680" s="110"/>
      <c r="AX1680" s="110"/>
      <c r="AY1680" s="110"/>
      <c r="AZ1680" s="110"/>
    </row>
    <row r="1681" spans="2:52" s="16" customFormat="1" x14ac:dyDescent="0.25">
      <c r="B1681" s="53"/>
      <c r="C1681" s="15"/>
      <c r="I1681" s="15"/>
      <c r="O1681" s="110"/>
      <c r="P1681" s="110"/>
      <c r="Q1681" s="110"/>
      <c r="R1681" s="110"/>
      <c r="S1681" s="110"/>
      <c r="T1681" s="110"/>
      <c r="U1681" s="110"/>
      <c r="V1681" s="110"/>
      <c r="W1681" s="110"/>
      <c r="X1681" s="110"/>
      <c r="Y1681" s="110"/>
      <c r="Z1681" s="110"/>
      <c r="AA1681" s="110"/>
      <c r="AB1681" s="110"/>
      <c r="AC1681" s="110"/>
      <c r="AD1681" s="110"/>
      <c r="AE1681" s="110"/>
      <c r="AF1681" s="110"/>
      <c r="AG1681" s="110"/>
      <c r="AH1681" s="110"/>
      <c r="AI1681" s="110"/>
      <c r="AJ1681" s="110"/>
      <c r="AK1681" s="110"/>
      <c r="AL1681" s="110"/>
      <c r="AM1681" s="110"/>
      <c r="AN1681" s="110"/>
      <c r="AO1681" s="110"/>
      <c r="AP1681" s="110"/>
      <c r="AQ1681" s="110"/>
      <c r="AR1681" s="110"/>
      <c r="AS1681" s="110"/>
      <c r="AT1681" s="110"/>
      <c r="AU1681" s="110"/>
      <c r="AV1681" s="110"/>
      <c r="AW1681" s="110"/>
      <c r="AX1681" s="110"/>
      <c r="AY1681" s="110"/>
      <c r="AZ1681" s="110"/>
    </row>
    <row r="1682" spans="2:52" s="16" customFormat="1" x14ac:dyDescent="0.25">
      <c r="B1682" s="53"/>
      <c r="C1682" s="15"/>
      <c r="I1682" s="15"/>
      <c r="O1682" s="110"/>
      <c r="P1682" s="110"/>
      <c r="Q1682" s="110"/>
      <c r="R1682" s="110"/>
      <c r="S1682" s="110"/>
      <c r="T1682" s="110"/>
      <c r="U1682" s="110"/>
      <c r="V1682" s="110"/>
      <c r="W1682" s="110"/>
      <c r="X1682" s="110"/>
      <c r="Y1682" s="110"/>
      <c r="Z1682" s="110"/>
      <c r="AA1682" s="110"/>
      <c r="AB1682" s="110"/>
      <c r="AC1682" s="110"/>
      <c r="AD1682" s="110"/>
      <c r="AE1682" s="110"/>
      <c r="AF1682" s="110"/>
      <c r="AG1682" s="110"/>
      <c r="AH1682" s="110"/>
      <c r="AI1682" s="110"/>
      <c r="AJ1682" s="110"/>
      <c r="AK1682" s="110"/>
      <c r="AL1682" s="110"/>
      <c r="AM1682" s="110"/>
      <c r="AN1682" s="110"/>
      <c r="AO1682" s="110"/>
      <c r="AP1682" s="110"/>
      <c r="AQ1682" s="110"/>
      <c r="AR1682" s="110"/>
      <c r="AS1682" s="110"/>
      <c r="AT1682" s="110"/>
      <c r="AU1682" s="110"/>
      <c r="AV1682" s="110"/>
      <c r="AW1682" s="110"/>
      <c r="AX1682" s="110"/>
      <c r="AY1682" s="110"/>
      <c r="AZ1682" s="110"/>
    </row>
    <row r="1683" spans="2:52" s="16" customFormat="1" x14ac:dyDescent="0.25">
      <c r="B1683" s="53"/>
      <c r="C1683" s="15"/>
      <c r="I1683" s="15"/>
      <c r="O1683" s="110"/>
      <c r="P1683" s="110"/>
      <c r="Q1683" s="110"/>
      <c r="R1683" s="110"/>
      <c r="S1683" s="110"/>
      <c r="T1683" s="110"/>
      <c r="U1683" s="110"/>
      <c r="V1683" s="110"/>
      <c r="W1683" s="110"/>
      <c r="X1683" s="110"/>
      <c r="Y1683" s="110"/>
      <c r="Z1683" s="110"/>
      <c r="AA1683" s="110"/>
      <c r="AB1683" s="110"/>
      <c r="AC1683" s="110"/>
      <c r="AD1683" s="110"/>
      <c r="AE1683" s="110"/>
      <c r="AF1683" s="110"/>
      <c r="AG1683" s="110"/>
      <c r="AH1683" s="110"/>
      <c r="AI1683" s="110"/>
      <c r="AJ1683" s="110"/>
      <c r="AK1683" s="110"/>
      <c r="AL1683" s="110"/>
      <c r="AM1683" s="110"/>
      <c r="AN1683" s="110"/>
      <c r="AO1683" s="110"/>
      <c r="AP1683" s="110"/>
      <c r="AQ1683" s="110"/>
      <c r="AR1683" s="110"/>
      <c r="AS1683" s="110"/>
      <c r="AT1683" s="110"/>
      <c r="AU1683" s="110"/>
      <c r="AV1683" s="110"/>
      <c r="AW1683" s="110"/>
      <c r="AX1683" s="110"/>
      <c r="AY1683" s="110"/>
      <c r="AZ1683" s="110"/>
    </row>
    <row r="1684" spans="2:52" s="16" customFormat="1" x14ac:dyDescent="0.25">
      <c r="B1684" s="53"/>
      <c r="C1684" s="15"/>
      <c r="I1684" s="15"/>
      <c r="O1684" s="110"/>
      <c r="P1684" s="110"/>
      <c r="Q1684" s="110"/>
      <c r="R1684" s="110"/>
      <c r="S1684" s="110"/>
      <c r="T1684" s="110"/>
      <c r="U1684" s="110"/>
      <c r="V1684" s="110"/>
      <c r="W1684" s="110"/>
      <c r="X1684" s="110"/>
      <c r="Y1684" s="110"/>
      <c r="Z1684" s="110"/>
      <c r="AA1684" s="110"/>
      <c r="AB1684" s="110"/>
      <c r="AC1684" s="110"/>
      <c r="AD1684" s="110"/>
      <c r="AE1684" s="110"/>
      <c r="AF1684" s="110"/>
      <c r="AG1684" s="110"/>
      <c r="AH1684" s="110"/>
      <c r="AI1684" s="110"/>
      <c r="AJ1684" s="110"/>
      <c r="AK1684" s="110"/>
      <c r="AL1684" s="110"/>
      <c r="AM1684" s="110"/>
      <c r="AN1684" s="110"/>
      <c r="AO1684" s="110"/>
      <c r="AP1684" s="110"/>
      <c r="AQ1684" s="110"/>
      <c r="AR1684" s="110"/>
      <c r="AS1684" s="110"/>
      <c r="AT1684" s="110"/>
      <c r="AU1684" s="110"/>
      <c r="AV1684" s="110"/>
      <c r="AW1684" s="110"/>
      <c r="AX1684" s="110"/>
      <c r="AY1684" s="110"/>
      <c r="AZ1684" s="110"/>
    </row>
    <row r="1685" spans="2:52" s="16" customFormat="1" x14ac:dyDescent="0.25">
      <c r="B1685" s="53"/>
      <c r="C1685" s="15"/>
      <c r="I1685" s="15"/>
      <c r="O1685" s="110"/>
      <c r="P1685" s="110"/>
      <c r="Q1685" s="110"/>
      <c r="R1685" s="110"/>
      <c r="S1685" s="110"/>
      <c r="T1685" s="110"/>
      <c r="U1685" s="110"/>
      <c r="V1685" s="110"/>
      <c r="W1685" s="110"/>
      <c r="X1685" s="110"/>
      <c r="Y1685" s="110"/>
      <c r="Z1685" s="110"/>
      <c r="AA1685" s="110"/>
      <c r="AB1685" s="110"/>
      <c r="AC1685" s="110"/>
      <c r="AD1685" s="110"/>
      <c r="AE1685" s="110"/>
      <c r="AF1685" s="110"/>
      <c r="AG1685" s="110"/>
      <c r="AH1685" s="110"/>
      <c r="AI1685" s="110"/>
      <c r="AJ1685" s="110"/>
      <c r="AK1685" s="110"/>
      <c r="AL1685" s="110"/>
      <c r="AM1685" s="110"/>
      <c r="AN1685" s="110"/>
      <c r="AO1685" s="110"/>
      <c r="AP1685" s="110"/>
      <c r="AQ1685" s="110"/>
      <c r="AR1685" s="110"/>
      <c r="AS1685" s="110"/>
      <c r="AT1685" s="110"/>
      <c r="AU1685" s="110"/>
      <c r="AV1685" s="110"/>
      <c r="AW1685" s="110"/>
      <c r="AX1685" s="110"/>
      <c r="AY1685" s="110"/>
      <c r="AZ1685" s="110"/>
    </row>
    <row r="1686" spans="2:52" s="16" customFormat="1" x14ac:dyDescent="0.25">
      <c r="B1686" s="53"/>
      <c r="C1686" s="15"/>
      <c r="I1686" s="15"/>
      <c r="O1686" s="110"/>
      <c r="P1686" s="110"/>
      <c r="Q1686" s="110"/>
      <c r="R1686" s="110"/>
      <c r="S1686" s="110"/>
      <c r="T1686" s="110"/>
      <c r="U1686" s="110"/>
      <c r="V1686" s="110"/>
      <c r="W1686" s="110"/>
      <c r="X1686" s="110"/>
      <c r="Y1686" s="110"/>
      <c r="Z1686" s="110"/>
      <c r="AA1686" s="110"/>
      <c r="AB1686" s="110"/>
      <c r="AC1686" s="110"/>
      <c r="AD1686" s="110"/>
      <c r="AE1686" s="110"/>
      <c r="AF1686" s="110"/>
      <c r="AG1686" s="110"/>
      <c r="AH1686" s="110"/>
      <c r="AI1686" s="110"/>
      <c r="AJ1686" s="110"/>
      <c r="AK1686" s="110"/>
      <c r="AL1686" s="110"/>
      <c r="AM1686" s="110"/>
      <c r="AN1686" s="110"/>
      <c r="AO1686" s="110"/>
      <c r="AP1686" s="110"/>
      <c r="AQ1686" s="110"/>
      <c r="AR1686" s="110"/>
      <c r="AS1686" s="110"/>
      <c r="AT1686" s="110"/>
      <c r="AU1686" s="110"/>
      <c r="AV1686" s="110"/>
      <c r="AW1686" s="110"/>
      <c r="AX1686" s="110"/>
      <c r="AY1686" s="110"/>
      <c r="AZ1686" s="110"/>
    </row>
    <row r="1687" spans="2:52" s="16" customFormat="1" x14ac:dyDescent="0.25">
      <c r="B1687" s="53"/>
      <c r="C1687" s="15"/>
      <c r="I1687" s="15"/>
      <c r="O1687" s="110"/>
      <c r="P1687" s="110"/>
      <c r="Q1687" s="110"/>
      <c r="R1687" s="110"/>
      <c r="S1687" s="110"/>
      <c r="T1687" s="110"/>
      <c r="U1687" s="110"/>
      <c r="V1687" s="110"/>
      <c r="W1687" s="110"/>
      <c r="X1687" s="110"/>
      <c r="Y1687" s="110"/>
      <c r="Z1687" s="110"/>
      <c r="AA1687" s="110"/>
      <c r="AB1687" s="110"/>
      <c r="AC1687" s="110"/>
      <c r="AD1687" s="110"/>
      <c r="AE1687" s="110"/>
      <c r="AF1687" s="110"/>
      <c r="AG1687" s="110"/>
      <c r="AH1687" s="110"/>
      <c r="AI1687" s="110"/>
      <c r="AJ1687" s="110"/>
      <c r="AK1687" s="110"/>
      <c r="AL1687" s="110"/>
      <c r="AM1687" s="110"/>
      <c r="AN1687" s="110"/>
      <c r="AO1687" s="110"/>
      <c r="AP1687" s="110"/>
      <c r="AQ1687" s="110"/>
      <c r="AR1687" s="110"/>
      <c r="AS1687" s="110"/>
      <c r="AT1687" s="110"/>
      <c r="AU1687" s="110"/>
      <c r="AV1687" s="110"/>
      <c r="AW1687" s="110"/>
      <c r="AX1687" s="110"/>
      <c r="AY1687" s="110"/>
      <c r="AZ1687" s="110"/>
    </row>
    <row r="1688" spans="2:52" s="16" customFormat="1" x14ac:dyDescent="0.25">
      <c r="B1688" s="53"/>
      <c r="C1688" s="15"/>
      <c r="I1688" s="15"/>
      <c r="O1688" s="110"/>
      <c r="P1688" s="110"/>
      <c r="Q1688" s="110"/>
      <c r="R1688" s="110"/>
      <c r="S1688" s="110"/>
      <c r="T1688" s="110"/>
      <c r="U1688" s="110"/>
      <c r="V1688" s="110"/>
      <c r="W1688" s="110"/>
      <c r="X1688" s="110"/>
      <c r="Y1688" s="110"/>
      <c r="Z1688" s="110"/>
      <c r="AA1688" s="110"/>
      <c r="AB1688" s="110"/>
      <c r="AC1688" s="110"/>
      <c r="AD1688" s="110"/>
      <c r="AE1688" s="110"/>
      <c r="AF1688" s="110"/>
      <c r="AG1688" s="110"/>
      <c r="AH1688" s="110"/>
      <c r="AI1688" s="110"/>
      <c r="AJ1688" s="110"/>
      <c r="AK1688" s="110"/>
      <c r="AL1688" s="110"/>
      <c r="AM1688" s="110"/>
      <c r="AN1688" s="110"/>
      <c r="AO1688" s="110"/>
      <c r="AP1688" s="110"/>
      <c r="AQ1688" s="110"/>
      <c r="AR1688" s="110"/>
      <c r="AS1688" s="110"/>
      <c r="AT1688" s="110"/>
      <c r="AU1688" s="110"/>
      <c r="AV1688" s="110"/>
      <c r="AW1688" s="110"/>
      <c r="AX1688" s="110"/>
      <c r="AY1688" s="110"/>
      <c r="AZ1688" s="110"/>
    </row>
    <row r="1689" spans="2:52" s="16" customFormat="1" x14ac:dyDescent="0.25">
      <c r="B1689" s="53"/>
      <c r="C1689" s="15"/>
      <c r="I1689" s="15"/>
      <c r="O1689" s="110"/>
      <c r="P1689" s="110"/>
      <c r="Q1689" s="110"/>
      <c r="R1689" s="110"/>
      <c r="S1689" s="110"/>
      <c r="T1689" s="110"/>
      <c r="U1689" s="110"/>
      <c r="V1689" s="110"/>
      <c r="W1689" s="110"/>
      <c r="X1689" s="110"/>
      <c r="Y1689" s="110"/>
      <c r="Z1689" s="110"/>
      <c r="AA1689" s="110"/>
      <c r="AB1689" s="110"/>
      <c r="AC1689" s="110"/>
      <c r="AD1689" s="110"/>
      <c r="AE1689" s="110"/>
      <c r="AF1689" s="110"/>
      <c r="AG1689" s="110"/>
      <c r="AH1689" s="110"/>
      <c r="AI1689" s="110"/>
      <c r="AJ1689" s="110"/>
      <c r="AK1689" s="110"/>
      <c r="AL1689" s="110"/>
      <c r="AM1689" s="110"/>
      <c r="AN1689" s="110"/>
      <c r="AO1689" s="110"/>
      <c r="AP1689" s="110"/>
      <c r="AQ1689" s="110"/>
      <c r="AR1689" s="110"/>
      <c r="AS1689" s="110"/>
      <c r="AT1689" s="110"/>
      <c r="AU1689" s="110"/>
      <c r="AV1689" s="110"/>
      <c r="AW1689" s="110"/>
      <c r="AX1689" s="110"/>
      <c r="AY1689" s="110"/>
      <c r="AZ1689" s="110"/>
    </row>
    <row r="1690" spans="2:52" s="16" customFormat="1" x14ac:dyDescent="0.25">
      <c r="B1690" s="53"/>
      <c r="C1690" s="15"/>
      <c r="I1690" s="15"/>
      <c r="O1690" s="110"/>
      <c r="P1690" s="110"/>
      <c r="Q1690" s="110"/>
      <c r="R1690" s="110"/>
      <c r="S1690" s="110"/>
      <c r="T1690" s="110"/>
      <c r="U1690" s="110"/>
      <c r="V1690" s="110"/>
      <c r="W1690" s="110"/>
      <c r="X1690" s="110"/>
      <c r="Y1690" s="110"/>
      <c r="Z1690" s="110"/>
      <c r="AA1690" s="110"/>
      <c r="AB1690" s="110"/>
      <c r="AC1690" s="110"/>
      <c r="AD1690" s="110"/>
      <c r="AE1690" s="110"/>
      <c r="AF1690" s="110"/>
      <c r="AG1690" s="110"/>
      <c r="AH1690" s="110"/>
      <c r="AI1690" s="110"/>
      <c r="AJ1690" s="110"/>
      <c r="AK1690" s="110"/>
      <c r="AL1690" s="110"/>
      <c r="AM1690" s="110"/>
      <c r="AN1690" s="110"/>
      <c r="AO1690" s="110"/>
      <c r="AP1690" s="110"/>
      <c r="AQ1690" s="110"/>
      <c r="AR1690" s="110"/>
      <c r="AS1690" s="110"/>
      <c r="AT1690" s="110"/>
      <c r="AU1690" s="110"/>
      <c r="AV1690" s="110"/>
      <c r="AW1690" s="110"/>
      <c r="AX1690" s="110"/>
      <c r="AY1690" s="110"/>
      <c r="AZ1690" s="110"/>
    </row>
    <row r="1691" spans="2:52" s="16" customFormat="1" x14ac:dyDescent="0.25">
      <c r="B1691" s="53"/>
      <c r="C1691" s="15"/>
      <c r="I1691" s="15"/>
      <c r="O1691" s="110"/>
      <c r="P1691" s="110"/>
      <c r="Q1691" s="110"/>
      <c r="R1691" s="110"/>
      <c r="S1691" s="110"/>
      <c r="T1691" s="110"/>
      <c r="U1691" s="110"/>
      <c r="V1691" s="110"/>
      <c r="W1691" s="110"/>
      <c r="X1691" s="110"/>
      <c r="Y1691" s="110"/>
      <c r="Z1691" s="110"/>
      <c r="AA1691" s="110"/>
      <c r="AB1691" s="110"/>
      <c r="AC1691" s="110"/>
      <c r="AD1691" s="110"/>
      <c r="AE1691" s="110"/>
      <c r="AF1691" s="110"/>
      <c r="AG1691" s="110"/>
      <c r="AH1691" s="110"/>
      <c r="AI1691" s="110"/>
      <c r="AJ1691" s="110"/>
      <c r="AK1691" s="110"/>
      <c r="AL1691" s="110"/>
      <c r="AM1691" s="110"/>
      <c r="AN1691" s="110"/>
      <c r="AO1691" s="110"/>
      <c r="AP1691" s="110"/>
      <c r="AQ1691" s="110"/>
      <c r="AR1691" s="110"/>
      <c r="AS1691" s="110"/>
      <c r="AT1691" s="110"/>
      <c r="AU1691" s="110"/>
      <c r="AV1691" s="110"/>
      <c r="AW1691" s="110"/>
      <c r="AX1691" s="110"/>
      <c r="AY1691" s="110"/>
      <c r="AZ1691" s="110"/>
    </row>
    <row r="1692" spans="2:52" s="16" customFormat="1" x14ac:dyDescent="0.25">
      <c r="B1692" s="53"/>
      <c r="C1692" s="15"/>
      <c r="I1692" s="15"/>
      <c r="O1692" s="110"/>
      <c r="P1692" s="110"/>
      <c r="Q1692" s="110"/>
      <c r="R1692" s="110"/>
      <c r="S1692" s="110"/>
      <c r="T1692" s="110"/>
      <c r="U1692" s="110"/>
      <c r="V1692" s="110"/>
      <c r="W1692" s="110"/>
      <c r="X1692" s="110"/>
      <c r="Y1692" s="110"/>
      <c r="Z1692" s="110"/>
      <c r="AA1692" s="110"/>
      <c r="AB1692" s="110"/>
      <c r="AC1692" s="110"/>
      <c r="AD1692" s="110"/>
      <c r="AE1692" s="110"/>
      <c r="AF1692" s="110"/>
      <c r="AG1692" s="110"/>
      <c r="AH1692" s="110"/>
      <c r="AI1692" s="110"/>
      <c r="AJ1692" s="110"/>
      <c r="AK1692" s="110"/>
      <c r="AL1692" s="110"/>
      <c r="AM1692" s="110"/>
      <c r="AN1692" s="110"/>
      <c r="AO1692" s="110"/>
      <c r="AP1692" s="110"/>
      <c r="AQ1692" s="110"/>
      <c r="AR1692" s="110"/>
      <c r="AS1692" s="110"/>
      <c r="AT1692" s="110"/>
      <c r="AU1692" s="110"/>
      <c r="AV1692" s="110"/>
      <c r="AW1692" s="110"/>
      <c r="AX1692" s="110"/>
      <c r="AY1692" s="110"/>
      <c r="AZ1692" s="110"/>
    </row>
    <row r="1693" spans="2:52" s="16" customFormat="1" x14ac:dyDescent="0.25">
      <c r="B1693" s="53"/>
      <c r="C1693" s="15"/>
      <c r="I1693" s="15"/>
      <c r="O1693" s="110"/>
      <c r="P1693" s="110"/>
      <c r="Q1693" s="110"/>
      <c r="R1693" s="110"/>
      <c r="S1693" s="110"/>
      <c r="T1693" s="110"/>
      <c r="U1693" s="110"/>
      <c r="V1693" s="110"/>
      <c r="W1693" s="110"/>
      <c r="X1693" s="110"/>
      <c r="Y1693" s="110"/>
      <c r="Z1693" s="110"/>
      <c r="AA1693" s="110"/>
      <c r="AB1693" s="110"/>
      <c r="AC1693" s="110"/>
      <c r="AD1693" s="110"/>
      <c r="AE1693" s="110"/>
      <c r="AF1693" s="110"/>
      <c r="AG1693" s="110"/>
      <c r="AH1693" s="110"/>
      <c r="AI1693" s="110"/>
      <c r="AJ1693" s="110"/>
      <c r="AK1693" s="110"/>
      <c r="AL1693" s="110"/>
      <c r="AM1693" s="110"/>
      <c r="AN1693" s="110"/>
      <c r="AO1693" s="110"/>
      <c r="AP1693" s="110"/>
      <c r="AQ1693" s="110"/>
      <c r="AR1693" s="110"/>
      <c r="AS1693" s="110"/>
      <c r="AT1693" s="110"/>
      <c r="AU1693" s="110"/>
      <c r="AV1693" s="110"/>
      <c r="AW1693" s="110"/>
      <c r="AX1693" s="110"/>
      <c r="AY1693" s="110"/>
      <c r="AZ1693" s="110"/>
    </row>
    <row r="1694" spans="2:52" s="16" customFormat="1" x14ac:dyDescent="0.25">
      <c r="B1694" s="53"/>
      <c r="C1694" s="15"/>
      <c r="I1694" s="15"/>
      <c r="O1694" s="110"/>
      <c r="P1694" s="110"/>
      <c r="Q1694" s="110"/>
      <c r="R1694" s="110"/>
      <c r="S1694" s="110"/>
      <c r="T1694" s="110"/>
      <c r="U1694" s="110"/>
      <c r="V1694" s="110"/>
      <c r="W1694" s="110"/>
      <c r="X1694" s="110"/>
      <c r="Y1694" s="110"/>
      <c r="Z1694" s="110"/>
      <c r="AA1694" s="110"/>
      <c r="AB1694" s="110"/>
      <c r="AC1694" s="110"/>
      <c r="AD1694" s="110"/>
      <c r="AE1694" s="110"/>
      <c r="AF1694" s="110"/>
      <c r="AG1694" s="110"/>
      <c r="AH1694" s="110"/>
      <c r="AI1694" s="110"/>
      <c r="AJ1694" s="110"/>
      <c r="AK1694" s="110"/>
      <c r="AL1694" s="110"/>
      <c r="AM1694" s="110"/>
      <c r="AN1694" s="110"/>
      <c r="AO1694" s="110"/>
      <c r="AP1694" s="110"/>
      <c r="AQ1694" s="110"/>
      <c r="AR1694" s="110"/>
      <c r="AS1694" s="110"/>
      <c r="AT1694" s="110"/>
      <c r="AU1694" s="110"/>
      <c r="AV1694" s="110"/>
      <c r="AW1694" s="110"/>
      <c r="AX1694" s="110"/>
      <c r="AY1694" s="110"/>
      <c r="AZ1694" s="110"/>
    </row>
    <row r="1695" spans="2:52" s="16" customFormat="1" x14ac:dyDescent="0.25">
      <c r="B1695" s="53"/>
      <c r="C1695" s="15"/>
      <c r="I1695" s="15"/>
      <c r="O1695" s="110"/>
      <c r="P1695" s="110"/>
      <c r="Q1695" s="110"/>
      <c r="R1695" s="110"/>
      <c r="S1695" s="110"/>
      <c r="T1695" s="110"/>
      <c r="U1695" s="110"/>
      <c r="V1695" s="110"/>
      <c r="W1695" s="110"/>
      <c r="X1695" s="110"/>
      <c r="Y1695" s="110"/>
      <c r="Z1695" s="110"/>
      <c r="AA1695" s="110"/>
      <c r="AB1695" s="110"/>
      <c r="AC1695" s="110"/>
      <c r="AD1695" s="110"/>
      <c r="AE1695" s="110"/>
      <c r="AF1695" s="110"/>
      <c r="AG1695" s="110"/>
      <c r="AH1695" s="110"/>
      <c r="AI1695" s="110"/>
      <c r="AJ1695" s="110"/>
      <c r="AK1695" s="110"/>
      <c r="AL1695" s="110"/>
      <c r="AM1695" s="110"/>
      <c r="AN1695" s="110"/>
      <c r="AO1695" s="110"/>
      <c r="AP1695" s="110"/>
      <c r="AQ1695" s="110"/>
      <c r="AR1695" s="110"/>
      <c r="AS1695" s="110"/>
      <c r="AT1695" s="110"/>
      <c r="AU1695" s="110"/>
      <c r="AV1695" s="110"/>
      <c r="AW1695" s="110"/>
      <c r="AX1695" s="110"/>
      <c r="AY1695" s="110"/>
      <c r="AZ1695" s="110"/>
    </row>
    <row r="1696" spans="2:52" s="16" customFormat="1" x14ac:dyDescent="0.25">
      <c r="B1696" s="53"/>
      <c r="C1696" s="15"/>
      <c r="I1696" s="15"/>
      <c r="O1696" s="110"/>
      <c r="P1696" s="110"/>
      <c r="Q1696" s="110"/>
      <c r="R1696" s="110"/>
      <c r="S1696" s="110"/>
      <c r="T1696" s="110"/>
      <c r="U1696" s="110"/>
      <c r="V1696" s="110"/>
      <c r="W1696" s="110"/>
      <c r="X1696" s="110"/>
      <c r="Y1696" s="110"/>
      <c r="Z1696" s="110"/>
      <c r="AA1696" s="110"/>
      <c r="AB1696" s="110"/>
      <c r="AC1696" s="110"/>
      <c r="AD1696" s="110"/>
      <c r="AE1696" s="110"/>
      <c r="AF1696" s="110"/>
      <c r="AG1696" s="110"/>
      <c r="AH1696" s="110"/>
      <c r="AI1696" s="110"/>
      <c r="AJ1696" s="110"/>
      <c r="AK1696" s="110"/>
      <c r="AL1696" s="110"/>
      <c r="AM1696" s="110"/>
      <c r="AN1696" s="110"/>
      <c r="AO1696" s="110"/>
      <c r="AP1696" s="110"/>
      <c r="AQ1696" s="110"/>
      <c r="AR1696" s="110"/>
      <c r="AS1696" s="110"/>
      <c r="AT1696" s="110"/>
      <c r="AU1696" s="110"/>
      <c r="AV1696" s="110"/>
      <c r="AW1696" s="110"/>
      <c r="AX1696" s="110"/>
      <c r="AY1696" s="110"/>
      <c r="AZ1696" s="110"/>
    </row>
    <row r="1697" spans="2:52" s="16" customFormat="1" x14ac:dyDescent="0.25">
      <c r="B1697" s="53"/>
      <c r="C1697" s="15"/>
      <c r="I1697" s="15"/>
      <c r="O1697" s="110"/>
      <c r="P1697" s="110"/>
      <c r="Q1697" s="110"/>
      <c r="R1697" s="110"/>
      <c r="S1697" s="110"/>
      <c r="T1697" s="110"/>
      <c r="U1697" s="110"/>
      <c r="V1697" s="110"/>
      <c r="W1697" s="110"/>
      <c r="X1697" s="110"/>
      <c r="Y1697" s="110"/>
      <c r="Z1697" s="110"/>
      <c r="AA1697" s="110"/>
      <c r="AB1697" s="110"/>
      <c r="AC1697" s="110"/>
      <c r="AD1697" s="110"/>
      <c r="AE1697" s="110"/>
      <c r="AF1697" s="110"/>
      <c r="AG1697" s="110"/>
      <c r="AH1697" s="110"/>
      <c r="AI1697" s="110"/>
      <c r="AJ1697" s="110"/>
      <c r="AK1697" s="110"/>
      <c r="AL1697" s="110"/>
      <c r="AM1697" s="110"/>
      <c r="AN1697" s="110"/>
      <c r="AO1697" s="110"/>
      <c r="AP1697" s="110"/>
      <c r="AQ1697" s="110"/>
      <c r="AR1697" s="110"/>
      <c r="AS1697" s="110"/>
      <c r="AT1697" s="110"/>
      <c r="AU1697" s="110"/>
      <c r="AV1697" s="110"/>
      <c r="AW1697" s="110"/>
      <c r="AX1697" s="110"/>
      <c r="AY1697" s="110"/>
      <c r="AZ1697" s="110"/>
    </row>
    <row r="1698" spans="2:52" s="16" customFormat="1" x14ac:dyDescent="0.25">
      <c r="B1698" s="53"/>
      <c r="C1698" s="15"/>
      <c r="I1698" s="15"/>
      <c r="O1698" s="110"/>
      <c r="P1698" s="110"/>
      <c r="Q1698" s="110"/>
      <c r="R1698" s="110"/>
      <c r="S1698" s="110"/>
      <c r="T1698" s="110"/>
      <c r="U1698" s="110"/>
      <c r="V1698" s="110"/>
      <c r="W1698" s="110"/>
      <c r="X1698" s="110"/>
      <c r="Y1698" s="110"/>
      <c r="Z1698" s="110"/>
      <c r="AA1698" s="110"/>
      <c r="AB1698" s="110"/>
      <c r="AC1698" s="110"/>
      <c r="AD1698" s="110"/>
      <c r="AE1698" s="110"/>
      <c r="AF1698" s="110"/>
      <c r="AG1698" s="110"/>
      <c r="AH1698" s="110"/>
      <c r="AI1698" s="110"/>
      <c r="AJ1698" s="110"/>
      <c r="AK1698" s="110"/>
      <c r="AL1698" s="110"/>
      <c r="AM1698" s="110"/>
      <c r="AN1698" s="110"/>
      <c r="AO1698" s="110"/>
      <c r="AP1698" s="110"/>
      <c r="AQ1698" s="110"/>
      <c r="AR1698" s="110"/>
      <c r="AS1698" s="110"/>
      <c r="AT1698" s="110"/>
      <c r="AU1698" s="110"/>
      <c r="AV1698" s="110"/>
      <c r="AW1698" s="110"/>
      <c r="AX1698" s="110"/>
      <c r="AY1698" s="110"/>
      <c r="AZ1698" s="110"/>
    </row>
    <row r="1699" spans="2:52" s="16" customFormat="1" x14ac:dyDescent="0.25">
      <c r="B1699" s="53"/>
      <c r="C1699" s="15"/>
      <c r="I1699" s="15"/>
      <c r="O1699" s="110"/>
      <c r="P1699" s="110"/>
      <c r="Q1699" s="110"/>
      <c r="R1699" s="110"/>
      <c r="S1699" s="110"/>
      <c r="T1699" s="110"/>
      <c r="U1699" s="110"/>
      <c r="V1699" s="110"/>
      <c r="W1699" s="110"/>
      <c r="X1699" s="110"/>
      <c r="Y1699" s="110"/>
      <c r="Z1699" s="110"/>
      <c r="AA1699" s="110"/>
      <c r="AB1699" s="110"/>
      <c r="AC1699" s="110"/>
      <c r="AD1699" s="110"/>
      <c r="AE1699" s="110"/>
      <c r="AF1699" s="110"/>
      <c r="AG1699" s="110"/>
      <c r="AH1699" s="110"/>
      <c r="AI1699" s="110"/>
      <c r="AJ1699" s="110"/>
      <c r="AK1699" s="110"/>
      <c r="AL1699" s="110"/>
      <c r="AM1699" s="110"/>
      <c r="AN1699" s="110"/>
      <c r="AO1699" s="110"/>
      <c r="AP1699" s="110"/>
      <c r="AQ1699" s="110"/>
      <c r="AR1699" s="110"/>
      <c r="AS1699" s="110"/>
      <c r="AT1699" s="110"/>
      <c r="AU1699" s="110"/>
      <c r="AV1699" s="110"/>
      <c r="AW1699" s="110"/>
      <c r="AX1699" s="110"/>
      <c r="AY1699" s="110"/>
      <c r="AZ1699" s="110"/>
    </row>
    <row r="1700" spans="2:52" s="16" customFormat="1" x14ac:dyDescent="0.25">
      <c r="B1700" s="53"/>
      <c r="C1700" s="15"/>
      <c r="I1700" s="15"/>
      <c r="O1700" s="110"/>
      <c r="P1700" s="110"/>
      <c r="Q1700" s="110"/>
      <c r="R1700" s="110"/>
      <c r="S1700" s="110"/>
      <c r="T1700" s="110"/>
      <c r="U1700" s="110"/>
      <c r="V1700" s="110"/>
      <c r="W1700" s="110"/>
      <c r="X1700" s="110"/>
      <c r="Y1700" s="110"/>
      <c r="Z1700" s="110"/>
      <c r="AA1700" s="110"/>
      <c r="AB1700" s="110"/>
      <c r="AC1700" s="110"/>
      <c r="AD1700" s="110"/>
      <c r="AE1700" s="110"/>
      <c r="AF1700" s="110"/>
      <c r="AG1700" s="110"/>
      <c r="AH1700" s="110"/>
      <c r="AI1700" s="110"/>
      <c r="AJ1700" s="110"/>
      <c r="AK1700" s="110"/>
      <c r="AL1700" s="110"/>
      <c r="AM1700" s="110"/>
      <c r="AN1700" s="110"/>
      <c r="AO1700" s="110"/>
      <c r="AP1700" s="110"/>
      <c r="AQ1700" s="110"/>
      <c r="AR1700" s="110"/>
      <c r="AS1700" s="110"/>
      <c r="AT1700" s="110"/>
      <c r="AU1700" s="110"/>
      <c r="AV1700" s="110"/>
      <c r="AW1700" s="110"/>
      <c r="AX1700" s="110"/>
      <c r="AY1700" s="110"/>
      <c r="AZ1700" s="110"/>
    </row>
    <row r="1701" spans="2:52" s="16" customFormat="1" x14ac:dyDescent="0.25">
      <c r="B1701" s="53"/>
      <c r="C1701" s="15"/>
      <c r="I1701" s="15"/>
      <c r="O1701" s="110"/>
      <c r="P1701" s="110"/>
      <c r="Q1701" s="110"/>
      <c r="R1701" s="110"/>
      <c r="S1701" s="110"/>
      <c r="T1701" s="110"/>
      <c r="U1701" s="110"/>
      <c r="V1701" s="110"/>
      <c r="W1701" s="110"/>
      <c r="X1701" s="110"/>
      <c r="Y1701" s="110"/>
      <c r="Z1701" s="110"/>
      <c r="AA1701" s="110"/>
      <c r="AB1701" s="110"/>
      <c r="AC1701" s="110"/>
      <c r="AD1701" s="110"/>
      <c r="AE1701" s="110"/>
      <c r="AF1701" s="110"/>
      <c r="AG1701" s="110"/>
      <c r="AH1701" s="110"/>
      <c r="AI1701" s="110"/>
      <c r="AJ1701" s="110"/>
      <c r="AK1701" s="110"/>
      <c r="AL1701" s="110"/>
      <c r="AM1701" s="110"/>
      <c r="AN1701" s="110"/>
      <c r="AO1701" s="110"/>
      <c r="AP1701" s="110"/>
      <c r="AQ1701" s="110"/>
      <c r="AR1701" s="110"/>
      <c r="AS1701" s="110"/>
      <c r="AT1701" s="110"/>
      <c r="AU1701" s="110"/>
      <c r="AV1701" s="110"/>
      <c r="AW1701" s="110"/>
      <c r="AX1701" s="110"/>
      <c r="AY1701" s="110"/>
      <c r="AZ1701" s="110"/>
    </row>
    <row r="1702" spans="2:52" s="16" customFormat="1" x14ac:dyDescent="0.25">
      <c r="B1702" s="53"/>
      <c r="C1702" s="15"/>
      <c r="I1702" s="15"/>
      <c r="O1702" s="110"/>
      <c r="P1702" s="110"/>
      <c r="Q1702" s="110"/>
      <c r="R1702" s="110"/>
      <c r="S1702" s="110"/>
      <c r="T1702" s="110"/>
      <c r="U1702" s="110"/>
      <c r="V1702" s="110"/>
      <c r="W1702" s="110"/>
      <c r="X1702" s="110"/>
      <c r="Y1702" s="110"/>
      <c r="Z1702" s="110"/>
      <c r="AA1702" s="110"/>
      <c r="AB1702" s="110"/>
      <c r="AC1702" s="110"/>
      <c r="AD1702" s="110"/>
      <c r="AE1702" s="110"/>
      <c r="AF1702" s="110"/>
      <c r="AG1702" s="110"/>
      <c r="AH1702" s="110"/>
      <c r="AI1702" s="110"/>
      <c r="AJ1702" s="110"/>
      <c r="AK1702" s="110"/>
      <c r="AL1702" s="110"/>
      <c r="AM1702" s="110"/>
      <c r="AN1702" s="110"/>
      <c r="AO1702" s="110"/>
      <c r="AP1702" s="110"/>
      <c r="AQ1702" s="110"/>
      <c r="AR1702" s="110"/>
      <c r="AS1702" s="110"/>
      <c r="AT1702" s="110"/>
      <c r="AU1702" s="110"/>
      <c r="AV1702" s="110"/>
      <c r="AW1702" s="110"/>
      <c r="AX1702" s="110"/>
      <c r="AY1702" s="110"/>
      <c r="AZ1702" s="110"/>
    </row>
    <row r="1703" spans="2:52" s="16" customFormat="1" x14ac:dyDescent="0.25">
      <c r="B1703" s="53"/>
      <c r="C1703" s="15"/>
      <c r="I1703" s="15"/>
      <c r="O1703" s="110"/>
      <c r="P1703" s="110"/>
      <c r="Q1703" s="110"/>
      <c r="R1703" s="110"/>
      <c r="S1703" s="110"/>
      <c r="T1703" s="110"/>
      <c r="U1703" s="110"/>
      <c r="V1703" s="110"/>
      <c r="W1703" s="110"/>
      <c r="X1703" s="110"/>
      <c r="Y1703" s="110"/>
      <c r="Z1703" s="110"/>
      <c r="AA1703" s="110"/>
      <c r="AB1703" s="110"/>
      <c r="AC1703" s="110"/>
      <c r="AD1703" s="110"/>
      <c r="AE1703" s="110"/>
      <c r="AF1703" s="110"/>
      <c r="AG1703" s="110"/>
      <c r="AH1703" s="110"/>
      <c r="AI1703" s="110"/>
      <c r="AJ1703" s="110"/>
      <c r="AK1703" s="110"/>
      <c r="AL1703" s="110"/>
      <c r="AM1703" s="110"/>
      <c r="AN1703" s="110"/>
      <c r="AO1703" s="110"/>
      <c r="AP1703" s="110"/>
      <c r="AQ1703" s="110"/>
      <c r="AR1703" s="110"/>
      <c r="AS1703" s="110"/>
      <c r="AT1703" s="110"/>
      <c r="AU1703" s="110"/>
      <c r="AV1703" s="110"/>
      <c r="AW1703" s="110"/>
      <c r="AX1703" s="110"/>
      <c r="AY1703" s="110"/>
      <c r="AZ1703" s="110"/>
    </row>
    <row r="1704" spans="2:52" s="16" customFormat="1" x14ac:dyDescent="0.25">
      <c r="B1704" s="53"/>
      <c r="C1704" s="15"/>
      <c r="I1704" s="15"/>
      <c r="O1704" s="110"/>
      <c r="P1704" s="110"/>
      <c r="Q1704" s="110"/>
      <c r="R1704" s="110"/>
      <c r="S1704" s="110"/>
      <c r="T1704" s="110"/>
      <c r="U1704" s="110"/>
      <c r="V1704" s="110"/>
      <c r="W1704" s="110"/>
      <c r="X1704" s="110"/>
      <c r="Y1704" s="110"/>
      <c r="Z1704" s="110"/>
      <c r="AA1704" s="110"/>
      <c r="AB1704" s="110"/>
      <c r="AC1704" s="110"/>
      <c r="AD1704" s="110"/>
      <c r="AE1704" s="110"/>
      <c r="AF1704" s="110"/>
      <c r="AG1704" s="110"/>
      <c r="AH1704" s="110"/>
      <c r="AI1704" s="110"/>
      <c r="AJ1704" s="110"/>
      <c r="AK1704" s="110"/>
      <c r="AL1704" s="110"/>
      <c r="AM1704" s="110"/>
      <c r="AN1704" s="110"/>
      <c r="AO1704" s="110"/>
      <c r="AP1704" s="110"/>
      <c r="AQ1704" s="110"/>
      <c r="AR1704" s="110"/>
      <c r="AS1704" s="110"/>
      <c r="AT1704" s="110"/>
      <c r="AU1704" s="110"/>
      <c r="AV1704" s="110"/>
      <c r="AW1704" s="110"/>
      <c r="AX1704" s="110"/>
      <c r="AY1704" s="110"/>
      <c r="AZ1704" s="110"/>
    </row>
    <row r="1705" spans="2:52" s="16" customFormat="1" x14ac:dyDescent="0.25">
      <c r="B1705" s="53"/>
      <c r="C1705" s="15"/>
      <c r="I1705" s="15"/>
      <c r="O1705" s="110"/>
      <c r="P1705" s="110"/>
      <c r="Q1705" s="110"/>
      <c r="R1705" s="110"/>
      <c r="S1705" s="110"/>
      <c r="T1705" s="110"/>
      <c r="U1705" s="110"/>
      <c r="V1705" s="110"/>
      <c r="W1705" s="110"/>
      <c r="X1705" s="110"/>
      <c r="Y1705" s="110"/>
      <c r="Z1705" s="110"/>
      <c r="AA1705" s="110"/>
      <c r="AB1705" s="110"/>
      <c r="AC1705" s="110"/>
      <c r="AD1705" s="110"/>
      <c r="AE1705" s="110"/>
      <c r="AF1705" s="110"/>
      <c r="AG1705" s="110"/>
      <c r="AH1705" s="110"/>
      <c r="AI1705" s="110"/>
      <c r="AJ1705" s="110"/>
      <c r="AK1705" s="110"/>
      <c r="AL1705" s="110"/>
      <c r="AM1705" s="110"/>
      <c r="AN1705" s="110"/>
      <c r="AO1705" s="110"/>
      <c r="AP1705" s="110"/>
      <c r="AQ1705" s="110"/>
      <c r="AR1705" s="110"/>
      <c r="AS1705" s="110"/>
      <c r="AT1705" s="110"/>
      <c r="AU1705" s="110"/>
      <c r="AV1705" s="110"/>
      <c r="AW1705" s="110"/>
      <c r="AX1705" s="110"/>
      <c r="AY1705" s="110"/>
      <c r="AZ1705" s="110"/>
    </row>
    <row r="1706" spans="2:52" s="16" customFormat="1" x14ac:dyDescent="0.25">
      <c r="B1706" s="53"/>
      <c r="C1706" s="15"/>
      <c r="I1706" s="15"/>
      <c r="O1706" s="110"/>
      <c r="P1706" s="110"/>
      <c r="Q1706" s="110"/>
      <c r="R1706" s="110"/>
      <c r="S1706" s="110"/>
      <c r="T1706" s="110"/>
      <c r="U1706" s="110"/>
      <c r="V1706" s="110"/>
      <c r="W1706" s="110"/>
      <c r="X1706" s="110"/>
      <c r="Y1706" s="110"/>
      <c r="Z1706" s="110"/>
      <c r="AA1706" s="110"/>
      <c r="AB1706" s="110"/>
      <c r="AC1706" s="110"/>
      <c r="AD1706" s="110"/>
      <c r="AE1706" s="110"/>
      <c r="AF1706" s="110"/>
      <c r="AG1706" s="110"/>
      <c r="AH1706" s="110"/>
      <c r="AI1706" s="110"/>
      <c r="AJ1706" s="110"/>
      <c r="AK1706" s="110"/>
      <c r="AL1706" s="110"/>
      <c r="AM1706" s="110"/>
      <c r="AN1706" s="110"/>
      <c r="AO1706" s="110"/>
      <c r="AP1706" s="110"/>
      <c r="AQ1706" s="110"/>
      <c r="AR1706" s="110"/>
      <c r="AS1706" s="110"/>
      <c r="AT1706" s="110"/>
      <c r="AU1706" s="110"/>
      <c r="AV1706" s="110"/>
      <c r="AW1706" s="110"/>
      <c r="AX1706" s="110"/>
      <c r="AY1706" s="110"/>
      <c r="AZ1706" s="110"/>
    </row>
    <row r="1707" spans="2:52" s="16" customFormat="1" x14ac:dyDescent="0.25">
      <c r="B1707" s="53"/>
      <c r="C1707" s="15"/>
      <c r="I1707" s="15"/>
      <c r="O1707" s="110"/>
      <c r="P1707" s="110"/>
      <c r="Q1707" s="110"/>
      <c r="R1707" s="110"/>
      <c r="S1707" s="110"/>
      <c r="T1707" s="110"/>
      <c r="U1707" s="110"/>
      <c r="V1707" s="110"/>
      <c r="W1707" s="110"/>
      <c r="X1707" s="110"/>
      <c r="Y1707" s="110"/>
      <c r="Z1707" s="110"/>
      <c r="AA1707" s="110"/>
      <c r="AB1707" s="110"/>
      <c r="AC1707" s="110"/>
      <c r="AD1707" s="110"/>
      <c r="AE1707" s="110"/>
      <c r="AF1707" s="110"/>
      <c r="AG1707" s="110"/>
      <c r="AH1707" s="110"/>
      <c r="AI1707" s="110"/>
      <c r="AJ1707" s="110"/>
      <c r="AK1707" s="110"/>
      <c r="AL1707" s="110"/>
      <c r="AM1707" s="110"/>
      <c r="AN1707" s="110"/>
      <c r="AO1707" s="110"/>
      <c r="AP1707" s="110"/>
      <c r="AQ1707" s="110"/>
      <c r="AR1707" s="110"/>
      <c r="AS1707" s="110"/>
      <c r="AT1707" s="110"/>
      <c r="AU1707" s="110"/>
      <c r="AV1707" s="110"/>
      <c r="AW1707" s="110"/>
      <c r="AX1707" s="110"/>
      <c r="AY1707" s="110"/>
      <c r="AZ1707" s="110"/>
    </row>
    <row r="1708" spans="2:52" s="16" customFormat="1" x14ac:dyDescent="0.25">
      <c r="B1708" s="53"/>
      <c r="C1708" s="15"/>
      <c r="I1708" s="15"/>
      <c r="O1708" s="110"/>
      <c r="P1708" s="110"/>
      <c r="Q1708" s="110"/>
      <c r="R1708" s="110"/>
      <c r="S1708" s="110"/>
      <c r="T1708" s="110"/>
      <c r="U1708" s="110"/>
      <c r="V1708" s="110"/>
      <c r="W1708" s="110"/>
      <c r="X1708" s="110"/>
      <c r="Y1708" s="110"/>
      <c r="Z1708" s="110"/>
      <c r="AA1708" s="110"/>
      <c r="AB1708" s="110"/>
      <c r="AC1708" s="110"/>
      <c r="AD1708" s="110"/>
      <c r="AE1708" s="110"/>
      <c r="AF1708" s="110"/>
      <c r="AG1708" s="110"/>
      <c r="AH1708" s="110"/>
      <c r="AI1708" s="110"/>
      <c r="AJ1708" s="110"/>
      <c r="AK1708" s="110"/>
      <c r="AL1708" s="110"/>
      <c r="AM1708" s="110"/>
      <c r="AN1708" s="110"/>
      <c r="AO1708" s="110"/>
      <c r="AP1708" s="110"/>
      <c r="AQ1708" s="110"/>
      <c r="AR1708" s="110"/>
      <c r="AS1708" s="110"/>
      <c r="AT1708" s="110"/>
      <c r="AU1708" s="110"/>
      <c r="AV1708" s="110"/>
      <c r="AW1708" s="110"/>
      <c r="AX1708" s="110"/>
      <c r="AY1708" s="110"/>
      <c r="AZ1708" s="110"/>
    </row>
    <row r="1709" spans="2:52" s="16" customFormat="1" x14ac:dyDescent="0.25">
      <c r="B1709" s="53"/>
      <c r="C1709" s="15"/>
      <c r="I1709" s="15"/>
      <c r="O1709" s="110"/>
      <c r="P1709" s="110"/>
      <c r="Q1709" s="110"/>
      <c r="R1709" s="110"/>
      <c r="S1709" s="110"/>
      <c r="T1709" s="110"/>
      <c r="U1709" s="110"/>
      <c r="V1709" s="110"/>
      <c r="W1709" s="110"/>
      <c r="X1709" s="110"/>
      <c r="Y1709" s="110"/>
      <c r="Z1709" s="110"/>
      <c r="AA1709" s="110"/>
      <c r="AB1709" s="110"/>
      <c r="AC1709" s="110"/>
      <c r="AD1709" s="110"/>
      <c r="AE1709" s="110"/>
      <c r="AF1709" s="110"/>
      <c r="AG1709" s="110"/>
      <c r="AH1709" s="110"/>
      <c r="AI1709" s="110"/>
      <c r="AJ1709" s="110"/>
      <c r="AK1709" s="110"/>
      <c r="AL1709" s="110"/>
      <c r="AM1709" s="110"/>
      <c r="AN1709" s="110"/>
      <c r="AO1709" s="110"/>
      <c r="AP1709" s="110"/>
      <c r="AQ1709" s="110"/>
      <c r="AR1709" s="110"/>
      <c r="AS1709" s="110"/>
      <c r="AT1709" s="110"/>
      <c r="AU1709" s="110"/>
      <c r="AV1709" s="110"/>
      <c r="AW1709" s="110"/>
      <c r="AX1709" s="110"/>
      <c r="AY1709" s="110"/>
      <c r="AZ1709" s="110"/>
    </row>
    <row r="1710" spans="2:52" s="16" customFormat="1" x14ac:dyDescent="0.25">
      <c r="B1710" s="53"/>
      <c r="C1710" s="15"/>
      <c r="I1710" s="15"/>
      <c r="O1710" s="110"/>
      <c r="P1710" s="110"/>
      <c r="Q1710" s="110"/>
      <c r="R1710" s="110"/>
      <c r="S1710" s="110"/>
      <c r="T1710" s="110"/>
      <c r="U1710" s="110"/>
      <c r="V1710" s="110"/>
      <c r="W1710" s="110"/>
      <c r="X1710" s="110"/>
      <c r="Y1710" s="110"/>
      <c r="Z1710" s="110"/>
      <c r="AA1710" s="110"/>
      <c r="AB1710" s="110"/>
      <c r="AC1710" s="110"/>
      <c r="AD1710" s="110"/>
      <c r="AE1710" s="110"/>
      <c r="AF1710" s="110"/>
      <c r="AG1710" s="110"/>
      <c r="AH1710" s="110"/>
      <c r="AI1710" s="110"/>
      <c r="AJ1710" s="110"/>
      <c r="AK1710" s="110"/>
      <c r="AL1710" s="110"/>
      <c r="AM1710" s="110"/>
      <c r="AN1710" s="110"/>
      <c r="AO1710" s="110"/>
      <c r="AP1710" s="110"/>
      <c r="AQ1710" s="110"/>
      <c r="AR1710" s="110"/>
      <c r="AS1710" s="110"/>
      <c r="AT1710" s="110"/>
      <c r="AU1710" s="110"/>
      <c r="AV1710" s="110"/>
      <c r="AW1710" s="110"/>
      <c r="AX1710" s="110"/>
      <c r="AY1710" s="110"/>
      <c r="AZ1710" s="110"/>
    </row>
    <row r="1711" spans="2:52" s="16" customFormat="1" x14ac:dyDescent="0.25">
      <c r="B1711" s="53"/>
      <c r="C1711" s="15"/>
      <c r="I1711" s="15"/>
      <c r="O1711" s="110"/>
      <c r="P1711" s="110"/>
      <c r="Q1711" s="110"/>
      <c r="R1711" s="110"/>
      <c r="S1711" s="110"/>
      <c r="T1711" s="110"/>
      <c r="U1711" s="110"/>
      <c r="V1711" s="110"/>
      <c r="W1711" s="110"/>
      <c r="X1711" s="110"/>
      <c r="Y1711" s="110"/>
      <c r="Z1711" s="110"/>
      <c r="AA1711" s="110"/>
      <c r="AB1711" s="110"/>
      <c r="AC1711" s="110"/>
      <c r="AD1711" s="110"/>
      <c r="AE1711" s="110"/>
      <c r="AF1711" s="110"/>
      <c r="AG1711" s="110"/>
      <c r="AH1711" s="110"/>
      <c r="AI1711" s="110"/>
      <c r="AJ1711" s="110"/>
      <c r="AK1711" s="110"/>
      <c r="AL1711" s="110"/>
      <c r="AM1711" s="110"/>
      <c r="AN1711" s="110"/>
      <c r="AO1711" s="110"/>
      <c r="AP1711" s="110"/>
      <c r="AQ1711" s="110"/>
      <c r="AR1711" s="110"/>
      <c r="AS1711" s="110"/>
      <c r="AT1711" s="110"/>
      <c r="AU1711" s="110"/>
      <c r="AV1711" s="110"/>
      <c r="AW1711" s="110"/>
      <c r="AX1711" s="110"/>
      <c r="AY1711" s="110"/>
      <c r="AZ1711" s="110"/>
    </row>
    <row r="1712" spans="2:52" s="16" customFormat="1" x14ac:dyDescent="0.25">
      <c r="B1712" s="53"/>
      <c r="C1712" s="15"/>
      <c r="I1712" s="15"/>
      <c r="O1712" s="110"/>
      <c r="P1712" s="110"/>
      <c r="Q1712" s="110"/>
      <c r="R1712" s="110"/>
      <c r="S1712" s="110"/>
      <c r="T1712" s="110"/>
      <c r="U1712" s="110"/>
      <c r="V1712" s="110"/>
      <c r="W1712" s="110"/>
      <c r="X1712" s="110"/>
      <c r="Y1712" s="110"/>
      <c r="Z1712" s="110"/>
      <c r="AA1712" s="110"/>
      <c r="AB1712" s="110"/>
      <c r="AC1712" s="110"/>
      <c r="AD1712" s="110"/>
      <c r="AE1712" s="110"/>
      <c r="AF1712" s="110"/>
      <c r="AG1712" s="110"/>
      <c r="AH1712" s="110"/>
      <c r="AI1712" s="110"/>
      <c r="AJ1712" s="110"/>
      <c r="AK1712" s="110"/>
      <c r="AL1712" s="110"/>
      <c r="AM1712" s="110"/>
      <c r="AN1712" s="110"/>
      <c r="AO1712" s="110"/>
      <c r="AP1712" s="110"/>
      <c r="AQ1712" s="110"/>
      <c r="AR1712" s="110"/>
      <c r="AS1712" s="110"/>
      <c r="AT1712" s="110"/>
      <c r="AU1712" s="110"/>
      <c r="AV1712" s="110"/>
      <c r="AW1712" s="110"/>
      <c r="AX1712" s="110"/>
      <c r="AY1712" s="110"/>
      <c r="AZ1712" s="110"/>
    </row>
    <row r="1713" spans="2:52" s="16" customFormat="1" x14ac:dyDescent="0.25">
      <c r="B1713" s="53"/>
      <c r="C1713" s="15"/>
      <c r="I1713" s="15"/>
      <c r="O1713" s="110"/>
      <c r="P1713" s="110"/>
      <c r="Q1713" s="110"/>
      <c r="R1713" s="110"/>
      <c r="S1713" s="110"/>
      <c r="T1713" s="110"/>
      <c r="U1713" s="110"/>
      <c r="V1713" s="110"/>
      <c r="W1713" s="110"/>
      <c r="X1713" s="110"/>
      <c r="Y1713" s="110"/>
      <c r="Z1713" s="110"/>
      <c r="AA1713" s="110"/>
      <c r="AB1713" s="110"/>
      <c r="AC1713" s="110"/>
      <c r="AD1713" s="110"/>
      <c r="AE1713" s="110"/>
      <c r="AF1713" s="110"/>
      <c r="AG1713" s="110"/>
      <c r="AH1713" s="110"/>
      <c r="AI1713" s="110"/>
      <c r="AJ1713" s="110"/>
      <c r="AK1713" s="110"/>
      <c r="AL1713" s="110"/>
      <c r="AM1713" s="110"/>
      <c r="AN1713" s="110"/>
      <c r="AO1713" s="110"/>
      <c r="AP1713" s="110"/>
      <c r="AQ1713" s="110"/>
      <c r="AR1713" s="110"/>
      <c r="AS1713" s="110"/>
      <c r="AT1713" s="110"/>
      <c r="AU1713" s="110"/>
      <c r="AV1713" s="110"/>
      <c r="AW1713" s="110"/>
      <c r="AX1713" s="110"/>
      <c r="AY1713" s="110"/>
      <c r="AZ1713" s="110"/>
    </row>
    <row r="1714" spans="2:52" s="16" customFormat="1" x14ac:dyDescent="0.25">
      <c r="B1714" s="53"/>
      <c r="C1714" s="15"/>
      <c r="I1714" s="15"/>
      <c r="O1714" s="110"/>
      <c r="P1714" s="110"/>
      <c r="Q1714" s="110"/>
      <c r="R1714" s="110"/>
      <c r="S1714" s="110"/>
      <c r="T1714" s="110"/>
      <c r="U1714" s="110"/>
      <c r="V1714" s="110"/>
      <c r="W1714" s="110"/>
      <c r="X1714" s="110"/>
      <c r="Y1714" s="110"/>
      <c r="Z1714" s="110"/>
      <c r="AA1714" s="110"/>
      <c r="AB1714" s="110"/>
      <c r="AC1714" s="110"/>
      <c r="AD1714" s="110"/>
      <c r="AE1714" s="110"/>
      <c r="AF1714" s="110"/>
      <c r="AG1714" s="110"/>
      <c r="AH1714" s="110"/>
      <c r="AI1714" s="110"/>
      <c r="AJ1714" s="110"/>
      <c r="AK1714" s="110"/>
      <c r="AL1714" s="110"/>
      <c r="AM1714" s="110"/>
      <c r="AN1714" s="110"/>
      <c r="AO1714" s="110"/>
      <c r="AP1714" s="110"/>
      <c r="AQ1714" s="110"/>
      <c r="AR1714" s="110"/>
      <c r="AS1714" s="110"/>
      <c r="AT1714" s="110"/>
      <c r="AU1714" s="110"/>
      <c r="AV1714" s="110"/>
      <c r="AW1714" s="110"/>
      <c r="AX1714" s="110"/>
      <c r="AY1714" s="110"/>
      <c r="AZ1714" s="110"/>
    </row>
    <row r="1715" spans="2:52" s="16" customFormat="1" x14ac:dyDescent="0.25">
      <c r="B1715" s="53"/>
      <c r="C1715" s="15"/>
      <c r="I1715" s="15"/>
      <c r="O1715" s="110"/>
      <c r="P1715" s="110"/>
      <c r="Q1715" s="110"/>
      <c r="R1715" s="110"/>
      <c r="S1715" s="110"/>
      <c r="T1715" s="110"/>
      <c r="U1715" s="110"/>
      <c r="V1715" s="110"/>
      <c r="W1715" s="110"/>
      <c r="X1715" s="110"/>
      <c r="Y1715" s="110"/>
      <c r="Z1715" s="110"/>
      <c r="AA1715" s="110"/>
      <c r="AB1715" s="110"/>
      <c r="AC1715" s="110"/>
      <c r="AD1715" s="110"/>
      <c r="AE1715" s="110"/>
      <c r="AF1715" s="110"/>
      <c r="AG1715" s="110"/>
      <c r="AH1715" s="110"/>
      <c r="AI1715" s="110"/>
      <c r="AJ1715" s="110"/>
      <c r="AK1715" s="110"/>
      <c r="AL1715" s="110"/>
      <c r="AM1715" s="110"/>
      <c r="AN1715" s="110"/>
      <c r="AO1715" s="110"/>
      <c r="AP1715" s="110"/>
      <c r="AQ1715" s="110"/>
      <c r="AR1715" s="110"/>
      <c r="AS1715" s="110"/>
      <c r="AT1715" s="110"/>
      <c r="AU1715" s="110"/>
      <c r="AV1715" s="110"/>
      <c r="AW1715" s="110"/>
      <c r="AX1715" s="110"/>
      <c r="AY1715" s="110"/>
      <c r="AZ1715" s="110"/>
    </row>
    <row r="1716" spans="2:52" s="16" customFormat="1" x14ac:dyDescent="0.25">
      <c r="B1716" s="53"/>
      <c r="C1716" s="15"/>
      <c r="I1716" s="15"/>
      <c r="O1716" s="110"/>
      <c r="P1716" s="110"/>
      <c r="Q1716" s="110"/>
      <c r="R1716" s="110"/>
      <c r="S1716" s="110"/>
      <c r="T1716" s="110"/>
      <c r="U1716" s="110"/>
      <c r="V1716" s="110"/>
      <c r="W1716" s="110"/>
      <c r="X1716" s="110"/>
      <c r="Y1716" s="110"/>
      <c r="Z1716" s="110"/>
      <c r="AA1716" s="110"/>
      <c r="AB1716" s="110"/>
      <c r="AC1716" s="110"/>
      <c r="AD1716" s="110"/>
      <c r="AE1716" s="110"/>
      <c r="AF1716" s="110"/>
      <c r="AG1716" s="110"/>
      <c r="AH1716" s="110"/>
      <c r="AI1716" s="110"/>
      <c r="AJ1716" s="110"/>
      <c r="AK1716" s="110"/>
      <c r="AL1716" s="110"/>
      <c r="AM1716" s="110"/>
      <c r="AN1716" s="110"/>
      <c r="AO1716" s="110"/>
      <c r="AP1716" s="110"/>
      <c r="AQ1716" s="110"/>
      <c r="AR1716" s="110"/>
      <c r="AS1716" s="110"/>
      <c r="AT1716" s="110"/>
      <c r="AU1716" s="110"/>
      <c r="AV1716" s="110"/>
      <c r="AW1716" s="110"/>
      <c r="AX1716" s="110"/>
      <c r="AY1716" s="110"/>
      <c r="AZ1716" s="110"/>
    </row>
    <row r="1717" spans="2:52" s="16" customFormat="1" x14ac:dyDescent="0.25">
      <c r="B1717" s="53"/>
      <c r="C1717" s="15"/>
      <c r="I1717" s="15"/>
      <c r="O1717" s="110"/>
      <c r="P1717" s="110"/>
      <c r="Q1717" s="110"/>
      <c r="R1717" s="110"/>
      <c r="S1717" s="110"/>
      <c r="T1717" s="110"/>
      <c r="U1717" s="110"/>
      <c r="V1717" s="110"/>
      <c r="W1717" s="110"/>
      <c r="X1717" s="110"/>
      <c r="Y1717" s="110"/>
      <c r="Z1717" s="110"/>
      <c r="AA1717" s="110"/>
      <c r="AB1717" s="110"/>
      <c r="AC1717" s="110"/>
      <c r="AD1717" s="110"/>
      <c r="AE1717" s="110"/>
      <c r="AF1717" s="110"/>
      <c r="AG1717" s="110"/>
      <c r="AH1717" s="110"/>
      <c r="AI1717" s="110"/>
      <c r="AJ1717" s="110"/>
      <c r="AK1717" s="110"/>
      <c r="AL1717" s="110"/>
      <c r="AM1717" s="110"/>
      <c r="AN1717" s="110"/>
      <c r="AO1717" s="110"/>
      <c r="AP1717" s="110"/>
      <c r="AQ1717" s="110"/>
      <c r="AR1717" s="110"/>
      <c r="AS1717" s="110"/>
      <c r="AT1717" s="110"/>
      <c r="AU1717" s="110"/>
      <c r="AV1717" s="110"/>
      <c r="AW1717" s="110"/>
      <c r="AX1717" s="110"/>
      <c r="AY1717" s="110"/>
      <c r="AZ1717" s="110"/>
    </row>
    <row r="1718" spans="2:52" s="16" customFormat="1" x14ac:dyDescent="0.25">
      <c r="B1718" s="53"/>
      <c r="C1718" s="15"/>
      <c r="I1718" s="15"/>
      <c r="O1718" s="110"/>
      <c r="P1718" s="110"/>
      <c r="Q1718" s="110"/>
      <c r="R1718" s="110"/>
      <c r="S1718" s="110"/>
      <c r="T1718" s="110"/>
      <c r="U1718" s="110"/>
      <c r="V1718" s="110"/>
      <c r="W1718" s="110"/>
      <c r="X1718" s="110"/>
      <c r="Y1718" s="110"/>
      <c r="Z1718" s="110"/>
      <c r="AA1718" s="110"/>
      <c r="AB1718" s="110"/>
      <c r="AC1718" s="110"/>
      <c r="AD1718" s="110"/>
      <c r="AE1718" s="110"/>
      <c r="AF1718" s="110"/>
      <c r="AG1718" s="110"/>
      <c r="AH1718" s="110"/>
      <c r="AI1718" s="110"/>
      <c r="AJ1718" s="110"/>
      <c r="AK1718" s="110"/>
      <c r="AL1718" s="110"/>
      <c r="AM1718" s="110"/>
      <c r="AN1718" s="110"/>
      <c r="AO1718" s="110"/>
      <c r="AP1718" s="110"/>
      <c r="AQ1718" s="110"/>
      <c r="AR1718" s="110"/>
      <c r="AS1718" s="110"/>
      <c r="AT1718" s="110"/>
      <c r="AU1718" s="110"/>
      <c r="AV1718" s="110"/>
      <c r="AW1718" s="110"/>
      <c r="AX1718" s="110"/>
      <c r="AY1718" s="110"/>
      <c r="AZ1718" s="110"/>
    </row>
    <row r="1719" spans="2:52" s="16" customFormat="1" x14ac:dyDescent="0.25">
      <c r="B1719" s="53"/>
      <c r="C1719" s="15"/>
      <c r="I1719" s="15"/>
      <c r="O1719" s="110"/>
      <c r="P1719" s="110"/>
      <c r="Q1719" s="110"/>
      <c r="R1719" s="110"/>
      <c r="S1719" s="110"/>
      <c r="T1719" s="110"/>
      <c r="U1719" s="110"/>
      <c r="V1719" s="110"/>
      <c r="W1719" s="110"/>
      <c r="X1719" s="110"/>
      <c r="Y1719" s="110"/>
      <c r="Z1719" s="110"/>
      <c r="AA1719" s="110"/>
      <c r="AB1719" s="110"/>
      <c r="AC1719" s="110"/>
      <c r="AD1719" s="110"/>
      <c r="AE1719" s="110"/>
      <c r="AF1719" s="110"/>
      <c r="AG1719" s="110"/>
      <c r="AH1719" s="110"/>
      <c r="AI1719" s="110"/>
      <c r="AJ1719" s="110"/>
      <c r="AK1719" s="110"/>
      <c r="AL1719" s="110"/>
      <c r="AM1719" s="110"/>
      <c r="AN1719" s="110"/>
      <c r="AO1719" s="110"/>
      <c r="AP1719" s="110"/>
      <c r="AQ1719" s="110"/>
      <c r="AR1719" s="110"/>
      <c r="AS1719" s="110"/>
      <c r="AT1719" s="110"/>
      <c r="AU1719" s="110"/>
      <c r="AV1719" s="110"/>
      <c r="AW1719" s="110"/>
      <c r="AX1719" s="110"/>
      <c r="AY1719" s="110"/>
      <c r="AZ1719" s="110"/>
    </row>
    <row r="1720" spans="2:52" s="16" customFormat="1" x14ac:dyDescent="0.25">
      <c r="B1720" s="53"/>
      <c r="C1720" s="15"/>
      <c r="I1720" s="15"/>
      <c r="O1720" s="110"/>
      <c r="P1720" s="110"/>
      <c r="Q1720" s="110"/>
      <c r="R1720" s="110"/>
      <c r="S1720" s="110"/>
      <c r="T1720" s="110"/>
      <c r="U1720" s="110"/>
      <c r="V1720" s="110"/>
      <c r="W1720" s="110"/>
      <c r="X1720" s="110"/>
      <c r="Y1720" s="110"/>
      <c r="Z1720" s="110"/>
      <c r="AA1720" s="110"/>
      <c r="AB1720" s="110"/>
      <c r="AC1720" s="110"/>
      <c r="AD1720" s="110"/>
      <c r="AE1720" s="110"/>
      <c r="AF1720" s="110"/>
      <c r="AG1720" s="110"/>
      <c r="AH1720" s="110"/>
      <c r="AI1720" s="110"/>
      <c r="AJ1720" s="110"/>
      <c r="AK1720" s="110"/>
      <c r="AL1720" s="110"/>
      <c r="AM1720" s="110"/>
      <c r="AN1720" s="110"/>
      <c r="AO1720" s="110"/>
      <c r="AP1720" s="110"/>
      <c r="AQ1720" s="110"/>
      <c r="AR1720" s="110"/>
      <c r="AS1720" s="110"/>
      <c r="AT1720" s="110"/>
      <c r="AU1720" s="110"/>
      <c r="AV1720" s="110"/>
      <c r="AW1720" s="110"/>
      <c r="AX1720" s="110"/>
      <c r="AY1720" s="110"/>
      <c r="AZ1720" s="110"/>
    </row>
    <row r="1721" spans="2:52" s="16" customFormat="1" x14ac:dyDescent="0.25">
      <c r="B1721" s="53"/>
      <c r="C1721" s="15"/>
      <c r="I1721" s="15"/>
      <c r="O1721" s="110"/>
      <c r="P1721" s="110"/>
      <c r="Q1721" s="110"/>
      <c r="R1721" s="110"/>
      <c r="S1721" s="110"/>
      <c r="T1721" s="110"/>
      <c r="U1721" s="110"/>
      <c r="V1721" s="110"/>
      <c r="W1721" s="110"/>
      <c r="X1721" s="110"/>
      <c r="Y1721" s="110"/>
      <c r="Z1721" s="110"/>
      <c r="AA1721" s="110"/>
      <c r="AB1721" s="110"/>
      <c r="AC1721" s="110"/>
      <c r="AD1721" s="110"/>
      <c r="AE1721" s="110"/>
      <c r="AF1721" s="110"/>
      <c r="AG1721" s="110"/>
      <c r="AH1721" s="110"/>
      <c r="AI1721" s="110"/>
      <c r="AJ1721" s="110"/>
      <c r="AK1721" s="110"/>
      <c r="AL1721" s="110"/>
      <c r="AM1721" s="110"/>
      <c r="AN1721" s="110"/>
      <c r="AO1721" s="110"/>
      <c r="AP1721" s="110"/>
      <c r="AQ1721" s="110"/>
      <c r="AR1721" s="110"/>
      <c r="AS1721" s="110"/>
      <c r="AT1721" s="110"/>
      <c r="AU1721" s="110"/>
      <c r="AV1721" s="110"/>
      <c r="AW1721" s="110"/>
      <c r="AX1721" s="110"/>
      <c r="AY1721" s="110"/>
      <c r="AZ1721" s="110"/>
    </row>
    <row r="1722" spans="2:52" s="16" customFormat="1" x14ac:dyDescent="0.25">
      <c r="B1722" s="53"/>
      <c r="C1722" s="15"/>
      <c r="I1722" s="15"/>
      <c r="O1722" s="110"/>
      <c r="P1722" s="110"/>
      <c r="Q1722" s="110"/>
      <c r="R1722" s="110"/>
      <c r="S1722" s="110"/>
      <c r="T1722" s="110"/>
      <c r="U1722" s="110"/>
      <c r="V1722" s="110"/>
      <c r="W1722" s="110"/>
      <c r="X1722" s="110"/>
      <c r="Y1722" s="110"/>
      <c r="Z1722" s="110"/>
      <c r="AA1722" s="110"/>
      <c r="AB1722" s="110"/>
      <c r="AC1722" s="110"/>
      <c r="AD1722" s="110"/>
      <c r="AE1722" s="110"/>
      <c r="AF1722" s="110"/>
      <c r="AG1722" s="110"/>
      <c r="AH1722" s="110"/>
      <c r="AI1722" s="110"/>
      <c r="AJ1722" s="110"/>
      <c r="AK1722" s="110"/>
      <c r="AL1722" s="110"/>
      <c r="AM1722" s="110"/>
      <c r="AN1722" s="110"/>
      <c r="AO1722" s="110"/>
      <c r="AP1722" s="110"/>
      <c r="AQ1722" s="110"/>
      <c r="AR1722" s="110"/>
      <c r="AS1722" s="110"/>
      <c r="AT1722" s="110"/>
      <c r="AU1722" s="110"/>
      <c r="AV1722" s="110"/>
      <c r="AW1722" s="110"/>
      <c r="AX1722" s="110"/>
      <c r="AY1722" s="110"/>
      <c r="AZ1722" s="110"/>
    </row>
    <row r="1723" spans="2:52" s="16" customFormat="1" x14ac:dyDescent="0.25">
      <c r="B1723" s="53"/>
      <c r="C1723" s="15"/>
      <c r="I1723" s="15"/>
      <c r="O1723" s="110"/>
      <c r="P1723" s="110"/>
      <c r="Q1723" s="110"/>
      <c r="R1723" s="110"/>
      <c r="S1723" s="110"/>
      <c r="T1723" s="110"/>
      <c r="U1723" s="110"/>
      <c r="V1723" s="110"/>
      <c r="W1723" s="110"/>
      <c r="X1723" s="110"/>
      <c r="Y1723" s="110"/>
      <c r="Z1723" s="110"/>
      <c r="AA1723" s="110"/>
      <c r="AB1723" s="110"/>
      <c r="AC1723" s="110"/>
      <c r="AD1723" s="110"/>
      <c r="AE1723" s="110"/>
      <c r="AF1723" s="110"/>
      <c r="AG1723" s="110"/>
      <c r="AH1723" s="110"/>
      <c r="AI1723" s="110"/>
      <c r="AJ1723" s="110"/>
      <c r="AK1723" s="110"/>
      <c r="AL1723" s="110"/>
      <c r="AM1723" s="110"/>
      <c r="AN1723" s="110"/>
      <c r="AO1723" s="110"/>
      <c r="AP1723" s="110"/>
      <c r="AQ1723" s="110"/>
      <c r="AR1723" s="110"/>
      <c r="AS1723" s="110"/>
      <c r="AT1723" s="110"/>
      <c r="AU1723" s="110"/>
      <c r="AV1723" s="110"/>
      <c r="AW1723" s="110"/>
      <c r="AX1723" s="110"/>
      <c r="AY1723" s="110"/>
      <c r="AZ1723" s="110"/>
    </row>
    <row r="1724" spans="2:52" s="16" customFormat="1" x14ac:dyDescent="0.25">
      <c r="B1724" s="53"/>
      <c r="C1724" s="15"/>
      <c r="I1724" s="15"/>
      <c r="O1724" s="110"/>
      <c r="P1724" s="110"/>
      <c r="Q1724" s="110"/>
      <c r="R1724" s="110"/>
      <c r="S1724" s="110"/>
      <c r="T1724" s="110"/>
      <c r="U1724" s="110"/>
      <c r="V1724" s="110"/>
      <c r="W1724" s="110"/>
      <c r="X1724" s="110"/>
      <c r="Y1724" s="110"/>
      <c r="Z1724" s="110"/>
      <c r="AA1724" s="110"/>
      <c r="AB1724" s="110"/>
      <c r="AC1724" s="110"/>
      <c r="AD1724" s="110"/>
      <c r="AE1724" s="110"/>
      <c r="AF1724" s="110"/>
      <c r="AG1724" s="110"/>
      <c r="AH1724" s="110"/>
      <c r="AI1724" s="110"/>
      <c r="AJ1724" s="110"/>
      <c r="AK1724" s="110"/>
      <c r="AL1724" s="110"/>
      <c r="AM1724" s="110"/>
      <c r="AN1724" s="110"/>
      <c r="AO1724" s="110"/>
      <c r="AP1724" s="110"/>
      <c r="AQ1724" s="110"/>
      <c r="AR1724" s="110"/>
      <c r="AS1724" s="110"/>
      <c r="AT1724" s="110"/>
      <c r="AU1724" s="110"/>
      <c r="AV1724" s="110"/>
      <c r="AW1724" s="110"/>
      <c r="AX1724" s="110"/>
      <c r="AY1724" s="110"/>
      <c r="AZ1724" s="110"/>
    </row>
    <row r="1725" spans="2:52" s="16" customFormat="1" x14ac:dyDescent="0.25">
      <c r="B1725" s="53"/>
      <c r="C1725" s="15"/>
      <c r="I1725" s="15"/>
      <c r="O1725" s="110"/>
      <c r="P1725" s="110"/>
      <c r="Q1725" s="110"/>
      <c r="R1725" s="110"/>
      <c r="S1725" s="110"/>
      <c r="T1725" s="110"/>
      <c r="U1725" s="110"/>
      <c r="V1725" s="110"/>
      <c r="W1725" s="110"/>
      <c r="X1725" s="110"/>
      <c r="Y1725" s="110"/>
      <c r="Z1725" s="110"/>
      <c r="AA1725" s="110"/>
      <c r="AB1725" s="110"/>
      <c r="AC1725" s="110"/>
      <c r="AD1725" s="110"/>
      <c r="AE1725" s="110"/>
      <c r="AF1725" s="110"/>
      <c r="AG1725" s="110"/>
      <c r="AH1725" s="110"/>
      <c r="AI1725" s="110"/>
      <c r="AJ1725" s="110"/>
      <c r="AK1725" s="110"/>
      <c r="AL1725" s="110"/>
      <c r="AM1725" s="110"/>
      <c r="AN1725" s="110"/>
      <c r="AO1725" s="110"/>
      <c r="AP1725" s="110"/>
      <c r="AQ1725" s="110"/>
      <c r="AR1725" s="110"/>
      <c r="AS1725" s="110"/>
      <c r="AT1725" s="110"/>
      <c r="AU1725" s="110"/>
      <c r="AV1725" s="110"/>
      <c r="AW1725" s="110"/>
      <c r="AX1725" s="110"/>
      <c r="AY1725" s="110"/>
      <c r="AZ1725" s="110"/>
    </row>
    <row r="1726" spans="2:52" s="16" customFormat="1" x14ac:dyDescent="0.25">
      <c r="B1726" s="53"/>
      <c r="C1726" s="15"/>
      <c r="I1726" s="15"/>
      <c r="O1726" s="110"/>
      <c r="P1726" s="110"/>
      <c r="Q1726" s="110"/>
      <c r="R1726" s="110"/>
      <c r="S1726" s="110"/>
      <c r="T1726" s="110"/>
      <c r="U1726" s="110"/>
      <c r="V1726" s="110"/>
      <c r="W1726" s="110"/>
      <c r="X1726" s="110"/>
      <c r="Y1726" s="110"/>
      <c r="Z1726" s="110"/>
      <c r="AA1726" s="110"/>
      <c r="AB1726" s="110"/>
      <c r="AC1726" s="110"/>
      <c r="AD1726" s="110"/>
      <c r="AE1726" s="110"/>
      <c r="AF1726" s="110"/>
      <c r="AG1726" s="110"/>
      <c r="AH1726" s="110"/>
      <c r="AI1726" s="110"/>
      <c r="AJ1726" s="110"/>
      <c r="AK1726" s="110"/>
      <c r="AL1726" s="110"/>
      <c r="AM1726" s="110"/>
      <c r="AN1726" s="110"/>
      <c r="AO1726" s="110"/>
      <c r="AP1726" s="110"/>
      <c r="AQ1726" s="110"/>
      <c r="AR1726" s="110"/>
      <c r="AS1726" s="110"/>
      <c r="AT1726" s="110"/>
      <c r="AU1726" s="110"/>
      <c r="AV1726" s="110"/>
      <c r="AW1726" s="110"/>
      <c r="AX1726" s="110"/>
      <c r="AY1726" s="110"/>
      <c r="AZ1726" s="110"/>
    </row>
    <row r="1727" spans="2:52" s="16" customFormat="1" x14ac:dyDescent="0.25">
      <c r="B1727" s="53"/>
      <c r="C1727" s="15"/>
      <c r="I1727" s="15"/>
      <c r="O1727" s="110"/>
      <c r="P1727" s="110"/>
      <c r="Q1727" s="110"/>
      <c r="R1727" s="110"/>
      <c r="S1727" s="110"/>
      <c r="T1727" s="110"/>
      <c r="U1727" s="110"/>
      <c r="V1727" s="110"/>
      <c r="W1727" s="110"/>
      <c r="X1727" s="110"/>
      <c r="Y1727" s="110"/>
      <c r="Z1727" s="110"/>
      <c r="AA1727" s="110"/>
      <c r="AB1727" s="110"/>
      <c r="AC1727" s="110"/>
      <c r="AD1727" s="110"/>
      <c r="AE1727" s="110"/>
      <c r="AF1727" s="110"/>
      <c r="AG1727" s="110"/>
      <c r="AH1727" s="110"/>
      <c r="AI1727" s="110"/>
      <c r="AJ1727" s="110"/>
      <c r="AK1727" s="110"/>
      <c r="AL1727" s="110"/>
      <c r="AM1727" s="110"/>
      <c r="AN1727" s="110"/>
      <c r="AO1727" s="110"/>
      <c r="AP1727" s="110"/>
      <c r="AQ1727" s="110"/>
      <c r="AR1727" s="110"/>
      <c r="AS1727" s="110"/>
      <c r="AT1727" s="110"/>
      <c r="AU1727" s="110"/>
      <c r="AV1727" s="110"/>
      <c r="AW1727" s="110"/>
      <c r="AX1727" s="110"/>
      <c r="AY1727" s="110"/>
      <c r="AZ1727" s="110"/>
    </row>
    <row r="1728" spans="2:52" s="16" customFormat="1" x14ac:dyDescent="0.25">
      <c r="B1728" s="53"/>
      <c r="C1728" s="15"/>
      <c r="I1728" s="15"/>
      <c r="O1728" s="110"/>
      <c r="P1728" s="110"/>
      <c r="Q1728" s="110"/>
      <c r="R1728" s="110"/>
      <c r="S1728" s="110"/>
      <c r="T1728" s="110"/>
      <c r="U1728" s="110"/>
      <c r="V1728" s="110"/>
      <c r="W1728" s="110"/>
      <c r="X1728" s="110"/>
      <c r="Y1728" s="110"/>
      <c r="Z1728" s="110"/>
      <c r="AA1728" s="110"/>
      <c r="AB1728" s="110"/>
      <c r="AC1728" s="110"/>
      <c r="AD1728" s="110"/>
      <c r="AE1728" s="110"/>
      <c r="AF1728" s="110"/>
      <c r="AG1728" s="110"/>
      <c r="AH1728" s="110"/>
      <c r="AI1728" s="110"/>
      <c r="AJ1728" s="110"/>
      <c r="AK1728" s="110"/>
      <c r="AL1728" s="110"/>
      <c r="AM1728" s="110"/>
      <c r="AN1728" s="110"/>
      <c r="AO1728" s="110"/>
      <c r="AP1728" s="110"/>
      <c r="AQ1728" s="110"/>
      <c r="AR1728" s="110"/>
      <c r="AS1728" s="110"/>
      <c r="AT1728" s="110"/>
      <c r="AU1728" s="110"/>
      <c r="AV1728" s="110"/>
      <c r="AW1728" s="110"/>
      <c r="AX1728" s="110"/>
      <c r="AY1728" s="110"/>
      <c r="AZ1728" s="110"/>
    </row>
    <row r="1729" spans="2:52" s="16" customFormat="1" x14ac:dyDescent="0.25">
      <c r="B1729" s="53"/>
      <c r="C1729" s="15"/>
      <c r="I1729" s="15"/>
      <c r="O1729" s="110"/>
      <c r="P1729" s="110"/>
      <c r="Q1729" s="110"/>
      <c r="R1729" s="110"/>
      <c r="S1729" s="110"/>
      <c r="T1729" s="110"/>
      <c r="U1729" s="110"/>
      <c r="V1729" s="110"/>
      <c r="W1729" s="110"/>
      <c r="X1729" s="110"/>
      <c r="Y1729" s="110"/>
      <c r="Z1729" s="110"/>
      <c r="AA1729" s="110"/>
      <c r="AB1729" s="110"/>
      <c r="AC1729" s="110"/>
      <c r="AD1729" s="110"/>
      <c r="AE1729" s="110"/>
      <c r="AF1729" s="110"/>
      <c r="AG1729" s="110"/>
      <c r="AH1729" s="110"/>
      <c r="AI1729" s="110"/>
      <c r="AJ1729" s="110"/>
      <c r="AK1729" s="110"/>
      <c r="AL1729" s="110"/>
      <c r="AM1729" s="110"/>
      <c r="AN1729" s="110"/>
      <c r="AO1729" s="110"/>
      <c r="AP1729" s="110"/>
      <c r="AQ1729" s="110"/>
      <c r="AR1729" s="110"/>
      <c r="AS1729" s="110"/>
      <c r="AT1729" s="110"/>
      <c r="AU1729" s="110"/>
      <c r="AV1729" s="110"/>
      <c r="AW1729" s="110"/>
      <c r="AX1729" s="110"/>
      <c r="AY1729" s="110"/>
      <c r="AZ1729" s="110"/>
    </row>
    <row r="1730" spans="2:52" s="16" customFormat="1" x14ac:dyDescent="0.25">
      <c r="B1730" s="53"/>
      <c r="C1730" s="15"/>
      <c r="I1730" s="15"/>
      <c r="O1730" s="110"/>
      <c r="P1730" s="110"/>
      <c r="Q1730" s="110"/>
      <c r="R1730" s="110"/>
      <c r="S1730" s="110"/>
      <c r="T1730" s="110"/>
      <c r="U1730" s="110"/>
      <c r="V1730" s="110"/>
      <c r="W1730" s="110"/>
      <c r="X1730" s="110"/>
      <c r="Y1730" s="110"/>
      <c r="Z1730" s="110"/>
      <c r="AA1730" s="110"/>
      <c r="AB1730" s="110"/>
      <c r="AC1730" s="110"/>
      <c r="AD1730" s="110"/>
      <c r="AE1730" s="110"/>
      <c r="AF1730" s="110"/>
      <c r="AG1730" s="110"/>
      <c r="AH1730" s="110"/>
      <c r="AI1730" s="110"/>
      <c r="AJ1730" s="110"/>
      <c r="AK1730" s="110"/>
      <c r="AL1730" s="110"/>
      <c r="AM1730" s="110"/>
      <c r="AN1730" s="110"/>
      <c r="AO1730" s="110"/>
      <c r="AP1730" s="110"/>
      <c r="AQ1730" s="110"/>
      <c r="AR1730" s="110"/>
      <c r="AS1730" s="110"/>
      <c r="AT1730" s="110"/>
      <c r="AU1730" s="110"/>
      <c r="AV1730" s="110"/>
      <c r="AW1730" s="110"/>
      <c r="AX1730" s="110"/>
      <c r="AY1730" s="110"/>
      <c r="AZ1730" s="110"/>
    </row>
    <row r="1731" spans="2:52" s="16" customFormat="1" x14ac:dyDescent="0.25">
      <c r="B1731" s="53"/>
      <c r="C1731" s="15"/>
      <c r="I1731" s="15"/>
      <c r="O1731" s="110"/>
      <c r="P1731" s="110"/>
      <c r="Q1731" s="110"/>
      <c r="R1731" s="110"/>
      <c r="S1731" s="110"/>
      <c r="T1731" s="110"/>
      <c r="U1731" s="110"/>
      <c r="V1731" s="110"/>
      <c r="W1731" s="110"/>
      <c r="X1731" s="110"/>
      <c r="Y1731" s="110"/>
      <c r="Z1731" s="110"/>
      <c r="AA1731" s="110"/>
      <c r="AB1731" s="110"/>
      <c r="AC1731" s="110"/>
      <c r="AD1731" s="110"/>
      <c r="AE1731" s="110"/>
      <c r="AF1731" s="110"/>
      <c r="AG1731" s="110"/>
      <c r="AH1731" s="110"/>
      <c r="AI1731" s="110"/>
      <c r="AJ1731" s="110"/>
      <c r="AK1731" s="110"/>
      <c r="AL1731" s="110"/>
      <c r="AM1731" s="110"/>
      <c r="AN1731" s="110"/>
      <c r="AO1731" s="110"/>
      <c r="AP1731" s="110"/>
      <c r="AQ1731" s="110"/>
      <c r="AR1731" s="110"/>
      <c r="AS1731" s="110"/>
      <c r="AT1731" s="110"/>
      <c r="AU1731" s="110"/>
      <c r="AV1731" s="110"/>
      <c r="AW1731" s="110"/>
      <c r="AX1731" s="110"/>
      <c r="AY1731" s="110"/>
      <c r="AZ1731" s="110"/>
    </row>
    <row r="1732" spans="2:52" s="16" customFormat="1" x14ac:dyDescent="0.25">
      <c r="B1732" s="53"/>
      <c r="C1732" s="15"/>
      <c r="I1732" s="15"/>
      <c r="O1732" s="110"/>
      <c r="P1732" s="110"/>
      <c r="Q1732" s="110"/>
      <c r="R1732" s="110"/>
      <c r="S1732" s="110"/>
      <c r="T1732" s="110"/>
      <c r="U1732" s="110"/>
      <c r="V1732" s="110"/>
      <c r="W1732" s="110"/>
      <c r="X1732" s="110"/>
      <c r="Y1732" s="110"/>
      <c r="Z1732" s="110"/>
      <c r="AA1732" s="110"/>
      <c r="AB1732" s="110"/>
      <c r="AC1732" s="110"/>
      <c r="AD1732" s="110"/>
      <c r="AE1732" s="110"/>
      <c r="AF1732" s="110"/>
      <c r="AG1732" s="110"/>
      <c r="AH1732" s="110"/>
      <c r="AI1732" s="110"/>
      <c r="AJ1732" s="110"/>
      <c r="AK1732" s="110"/>
      <c r="AL1732" s="110"/>
      <c r="AM1732" s="110"/>
      <c r="AN1732" s="110"/>
      <c r="AO1732" s="110"/>
      <c r="AP1732" s="110"/>
      <c r="AQ1732" s="110"/>
      <c r="AR1732" s="110"/>
      <c r="AS1732" s="110"/>
      <c r="AT1732" s="110"/>
      <c r="AU1732" s="110"/>
      <c r="AV1732" s="110"/>
      <c r="AW1732" s="110"/>
      <c r="AX1732" s="110"/>
      <c r="AY1732" s="110"/>
      <c r="AZ1732" s="110"/>
    </row>
    <row r="1733" spans="2:52" s="16" customFormat="1" x14ac:dyDescent="0.25">
      <c r="B1733" s="53"/>
      <c r="C1733" s="15"/>
      <c r="I1733" s="15"/>
      <c r="O1733" s="110"/>
      <c r="P1733" s="110"/>
      <c r="Q1733" s="110"/>
      <c r="R1733" s="110"/>
      <c r="S1733" s="110"/>
      <c r="T1733" s="110"/>
      <c r="U1733" s="110"/>
      <c r="V1733" s="110"/>
      <c r="W1733" s="110"/>
      <c r="X1733" s="110"/>
      <c r="Y1733" s="110"/>
      <c r="Z1733" s="110"/>
      <c r="AA1733" s="110"/>
      <c r="AB1733" s="110"/>
      <c r="AC1733" s="110"/>
      <c r="AD1733" s="110"/>
      <c r="AE1733" s="110"/>
      <c r="AF1733" s="110"/>
      <c r="AG1733" s="110"/>
      <c r="AH1733" s="110"/>
      <c r="AI1733" s="110"/>
      <c r="AJ1733" s="110"/>
      <c r="AK1733" s="110"/>
      <c r="AL1733" s="110"/>
      <c r="AM1733" s="110"/>
      <c r="AN1733" s="110"/>
      <c r="AO1733" s="110"/>
      <c r="AP1733" s="110"/>
      <c r="AQ1733" s="110"/>
      <c r="AR1733" s="110"/>
      <c r="AS1733" s="110"/>
      <c r="AT1733" s="110"/>
      <c r="AU1733" s="110"/>
      <c r="AV1733" s="110"/>
      <c r="AW1733" s="110"/>
      <c r="AX1733" s="110"/>
      <c r="AY1733" s="110"/>
      <c r="AZ1733" s="110"/>
    </row>
    <row r="1734" spans="2:52" s="16" customFormat="1" x14ac:dyDescent="0.25">
      <c r="B1734" s="53"/>
      <c r="C1734" s="15"/>
      <c r="I1734" s="15"/>
      <c r="O1734" s="110"/>
      <c r="P1734" s="110"/>
      <c r="Q1734" s="110"/>
      <c r="R1734" s="110"/>
      <c r="S1734" s="110"/>
      <c r="T1734" s="110"/>
      <c r="U1734" s="110"/>
      <c r="V1734" s="110"/>
      <c r="W1734" s="110"/>
      <c r="X1734" s="110"/>
      <c r="Y1734" s="110"/>
      <c r="Z1734" s="110"/>
      <c r="AA1734" s="110"/>
      <c r="AB1734" s="110"/>
      <c r="AC1734" s="110"/>
      <c r="AD1734" s="110"/>
      <c r="AE1734" s="110"/>
      <c r="AF1734" s="110"/>
      <c r="AG1734" s="110"/>
      <c r="AH1734" s="110"/>
      <c r="AI1734" s="110"/>
      <c r="AJ1734" s="110"/>
      <c r="AK1734" s="110"/>
      <c r="AL1734" s="110"/>
      <c r="AM1734" s="110"/>
      <c r="AN1734" s="110"/>
      <c r="AO1734" s="110"/>
      <c r="AP1734" s="110"/>
      <c r="AQ1734" s="110"/>
      <c r="AR1734" s="110"/>
      <c r="AS1734" s="110"/>
      <c r="AT1734" s="110"/>
      <c r="AU1734" s="110"/>
      <c r="AV1734" s="110"/>
      <c r="AW1734" s="110"/>
      <c r="AX1734" s="110"/>
      <c r="AY1734" s="110"/>
      <c r="AZ1734" s="110"/>
    </row>
    <row r="1735" spans="2:52" s="16" customFormat="1" x14ac:dyDescent="0.25">
      <c r="B1735" s="53"/>
      <c r="C1735" s="15"/>
      <c r="I1735" s="15"/>
      <c r="O1735" s="110"/>
      <c r="P1735" s="110"/>
      <c r="Q1735" s="110"/>
      <c r="R1735" s="110"/>
      <c r="S1735" s="110"/>
      <c r="T1735" s="110"/>
      <c r="U1735" s="110"/>
      <c r="V1735" s="110"/>
      <c r="W1735" s="110"/>
      <c r="X1735" s="110"/>
      <c r="Y1735" s="110"/>
      <c r="Z1735" s="110"/>
      <c r="AA1735" s="110"/>
      <c r="AB1735" s="110"/>
      <c r="AC1735" s="110"/>
      <c r="AD1735" s="110"/>
      <c r="AE1735" s="110"/>
      <c r="AF1735" s="110"/>
      <c r="AG1735" s="110"/>
      <c r="AH1735" s="110"/>
      <c r="AI1735" s="110"/>
      <c r="AJ1735" s="110"/>
      <c r="AK1735" s="110"/>
      <c r="AL1735" s="110"/>
      <c r="AM1735" s="110"/>
      <c r="AN1735" s="110"/>
      <c r="AO1735" s="110"/>
      <c r="AP1735" s="110"/>
      <c r="AQ1735" s="110"/>
      <c r="AR1735" s="110"/>
      <c r="AS1735" s="110"/>
      <c r="AT1735" s="110"/>
      <c r="AU1735" s="110"/>
      <c r="AV1735" s="110"/>
      <c r="AW1735" s="110"/>
      <c r="AX1735" s="110"/>
      <c r="AY1735" s="110"/>
      <c r="AZ1735" s="110"/>
    </row>
    <row r="1736" spans="2:52" s="16" customFormat="1" x14ac:dyDescent="0.25">
      <c r="B1736" s="53"/>
      <c r="C1736" s="15"/>
      <c r="I1736" s="15"/>
      <c r="O1736" s="110"/>
      <c r="P1736" s="110"/>
      <c r="Q1736" s="110"/>
      <c r="R1736" s="110"/>
      <c r="S1736" s="110"/>
      <c r="T1736" s="110"/>
      <c r="U1736" s="110"/>
      <c r="V1736" s="110"/>
      <c r="W1736" s="110"/>
      <c r="X1736" s="110"/>
      <c r="Y1736" s="110"/>
      <c r="Z1736" s="110"/>
      <c r="AA1736" s="110"/>
      <c r="AB1736" s="110"/>
      <c r="AC1736" s="110"/>
      <c r="AD1736" s="110"/>
      <c r="AE1736" s="110"/>
      <c r="AF1736" s="110"/>
      <c r="AG1736" s="110"/>
      <c r="AH1736" s="110"/>
      <c r="AI1736" s="110"/>
      <c r="AJ1736" s="110"/>
      <c r="AK1736" s="110"/>
      <c r="AL1736" s="110"/>
      <c r="AM1736" s="110"/>
      <c r="AN1736" s="110"/>
      <c r="AO1736" s="110"/>
      <c r="AP1736" s="110"/>
      <c r="AQ1736" s="110"/>
      <c r="AR1736" s="110"/>
      <c r="AS1736" s="110"/>
      <c r="AT1736" s="110"/>
      <c r="AU1736" s="110"/>
      <c r="AV1736" s="110"/>
      <c r="AW1736" s="110"/>
      <c r="AX1736" s="110"/>
      <c r="AY1736" s="110"/>
      <c r="AZ1736" s="110"/>
    </row>
    <row r="1737" spans="2:52" s="16" customFormat="1" x14ac:dyDescent="0.25">
      <c r="B1737" s="53"/>
      <c r="C1737" s="15"/>
      <c r="I1737" s="15"/>
      <c r="O1737" s="110"/>
      <c r="P1737" s="110"/>
      <c r="Q1737" s="110"/>
      <c r="R1737" s="110"/>
      <c r="S1737" s="110"/>
      <c r="T1737" s="110"/>
      <c r="U1737" s="110"/>
      <c r="V1737" s="110"/>
      <c r="W1737" s="110"/>
      <c r="X1737" s="110"/>
      <c r="Y1737" s="110"/>
      <c r="Z1737" s="110"/>
      <c r="AA1737" s="110"/>
      <c r="AB1737" s="110"/>
      <c r="AC1737" s="110"/>
      <c r="AD1737" s="110"/>
      <c r="AE1737" s="110"/>
      <c r="AF1737" s="110"/>
      <c r="AG1737" s="110"/>
      <c r="AH1737" s="110"/>
      <c r="AI1737" s="110"/>
      <c r="AJ1737" s="110"/>
      <c r="AK1737" s="110"/>
      <c r="AL1737" s="110"/>
      <c r="AM1737" s="110"/>
      <c r="AN1737" s="110"/>
      <c r="AO1737" s="110"/>
      <c r="AP1737" s="110"/>
      <c r="AQ1737" s="110"/>
      <c r="AR1737" s="110"/>
      <c r="AS1737" s="110"/>
      <c r="AT1737" s="110"/>
      <c r="AU1737" s="110"/>
      <c r="AV1737" s="110"/>
      <c r="AW1737" s="110"/>
      <c r="AX1737" s="110"/>
      <c r="AY1737" s="110"/>
      <c r="AZ1737" s="110"/>
    </row>
    <row r="1738" spans="2:52" s="16" customFormat="1" x14ac:dyDescent="0.25">
      <c r="B1738" s="53"/>
      <c r="C1738" s="15"/>
      <c r="I1738" s="15"/>
      <c r="O1738" s="110"/>
      <c r="P1738" s="110"/>
      <c r="Q1738" s="110"/>
      <c r="R1738" s="110"/>
      <c r="S1738" s="110"/>
      <c r="T1738" s="110"/>
      <c r="U1738" s="110"/>
      <c r="V1738" s="110"/>
      <c r="W1738" s="110"/>
      <c r="X1738" s="110"/>
      <c r="Y1738" s="110"/>
      <c r="Z1738" s="110"/>
      <c r="AA1738" s="110"/>
      <c r="AB1738" s="110"/>
      <c r="AC1738" s="110"/>
      <c r="AD1738" s="110"/>
      <c r="AE1738" s="110"/>
      <c r="AF1738" s="110"/>
      <c r="AG1738" s="110"/>
      <c r="AH1738" s="110"/>
      <c r="AI1738" s="110"/>
      <c r="AJ1738" s="110"/>
      <c r="AK1738" s="110"/>
      <c r="AL1738" s="110"/>
      <c r="AM1738" s="110"/>
      <c r="AN1738" s="110"/>
      <c r="AO1738" s="110"/>
      <c r="AP1738" s="110"/>
      <c r="AQ1738" s="110"/>
      <c r="AR1738" s="110"/>
      <c r="AS1738" s="110"/>
      <c r="AT1738" s="110"/>
      <c r="AU1738" s="110"/>
      <c r="AV1738" s="110"/>
      <c r="AW1738" s="110"/>
      <c r="AX1738" s="110"/>
      <c r="AY1738" s="110"/>
      <c r="AZ1738" s="110"/>
    </row>
    <row r="1739" spans="2:52" s="16" customFormat="1" x14ac:dyDescent="0.25">
      <c r="B1739" s="53"/>
      <c r="C1739" s="15"/>
      <c r="I1739" s="15"/>
      <c r="O1739" s="110"/>
      <c r="P1739" s="110"/>
      <c r="Q1739" s="110"/>
      <c r="R1739" s="110"/>
      <c r="S1739" s="110"/>
      <c r="T1739" s="110"/>
      <c r="U1739" s="110"/>
      <c r="V1739" s="110"/>
      <c r="W1739" s="110"/>
      <c r="X1739" s="110"/>
      <c r="Y1739" s="110"/>
      <c r="Z1739" s="110"/>
      <c r="AA1739" s="110"/>
      <c r="AB1739" s="110"/>
      <c r="AC1739" s="110"/>
      <c r="AD1739" s="110"/>
      <c r="AE1739" s="110"/>
      <c r="AF1739" s="110"/>
      <c r="AG1739" s="110"/>
      <c r="AH1739" s="110"/>
      <c r="AI1739" s="110"/>
      <c r="AJ1739" s="110"/>
      <c r="AK1739" s="110"/>
      <c r="AL1739" s="110"/>
      <c r="AM1739" s="110"/>
      <c r="AN1739" s="110"/>
      <c r="AO1739" s="110"/>
      <c r="AP1739" s="110"/>
      <c r="AQ1739" s="110"/>
      <c r="AR1739" s="110"/>
      <c r="AS1739" s="110"/>
      <c r="AT1739" s="110"/>
      <c r="AU1739" s="110"/>
      <c r="AV1739" s="110"/>
      <c r="AW1739" s="110"/>
      <c r="AX1739" s="110"/>
      <c r="AY1739" s="110"/>
      <c r="AZ1739" s="110"/>
    </row>
    <row r="1740" spans="2:52" s="16" customFormat="1" x14ac:dyDescent="0.25">
      <c r="B1740" s="53"/>
      <c r="C1740" s="15"/>
      <c r="I1740" s="15"/>
      <c r="O1740" s="110"/>
      <c r="P1740" s="110"/>
      <c r="Q1740" s="110"/>
      <c r="R1740" s="110"/>
      <c r="S1740" s="110"/>
      <c r="T1740" s="110"/>
      <c r="U1740" s="110"/>
      <c r="V1740" s="110"/>
      <c r="W1740" s="110"/>
      <c r="X1740" s="110"/>
      <c r="Y1740" s="110"/>
      <c r="Z1740" s="110"/>
      <c r="AA1740" s="110"/>
      <c r="AB1740" s="110"/>
      <c r="AC1740" s="110"/>
      <c r="AD1740" s="110"/>
      <c r="AE1740" s="110"/>
      <c r="AF1740" s="110"/>
      <c r="AG1740" s="110"/>
      <c r="AH1740" s="110"/>
      <c r="AI1740" s="110"/>
      <c r="AJ1740" s="110"/>
      <c r="AK1740" s="110"/>
      <c r="AL1740" s="110"/>
      <c r="AM1740" s="110"/>
      <c r="AN1740" s="110"/>
      <c r="AO1740" s="110"/>
      <c r="AP1740" s="110"/>
      <c r="AQ1740" s="110"/>
      <c r="AR1740" s="110"/>
      <c r="AS1740" s="110"/>
      <c r="AT1740" s="110"/>
      <c r="AU1740" s="110"/>
      <c r="AV1740" s="110"/>
      <c r="AW1740" s="110"/>
      <c r="AX1740" s="110"/>
      <c r="AY1740" s="110"/>
      <c r="AZ1740" s="110"/>
    </row>
    <row r="1741" spans="2:52" s="16" customFormat="1" x14ac:dyDescent="0.25">
      <c r="B1741" s="53"/>
      <c r="C1741" s="15"/>
      <c r="I1741" s="15"/>
      <c r="O1741" s="110"/>
      <c r="P1741" s="110"/>
      <c r="Q1741" s="110"/>
      <c r="R1741" s="110"/>
      <c r="S1741" s="110"/>
      <c r="T1741" s="110"/>
      <c r="U1741" s="110"/>
      <c r="V1741" s="110"/>
      <c r="W1741" s="110"/>
      <c r="X1741" s="110"/>
      <c r="Y1741" s="110"/>
      <c r="Z1741" s="110"/>
      <c r="AA1741" s="110"/>
      <c r="AB1741" s="110"/>
      <c r="AC1741" s="110"/>
      <c r="AD1741" s="110"/>
      <c r="AE1741" s="110"/>
      <c r="AF1741" s="110"/>
      <c r="AG1741" s="110"/>
      <c r="AH1741" s="110"/>
      <c r="AI1741" s="110"/>
      <c r="AJ1741" s="110"/>
      <c r="AK1741" s="110"/>
      <c r="AL1741" s="110"/>
      <c r="AM1741" s="110"/>
      <c r="AN1741" s="110"/>
      <c r="AO1741" s="110"/>
      <c r="AP1741" s="110"/>
      <c r="AQ1741" s="110"/>
      <c r="AR1741" s="110"/>
      <c r="AS1741" s="110"/>
      <c r="AT1741" s="110"/>
      <c r="AU1741" s="110"/>
      <c r="AV1741" s="110"/>
      <c r="AW1741" s="110"/>
      <c r="AX1741" s="110"/>
      <c r="AY1741" s="110"/>
      <c r="AZ1741" s="110"/>
    </row>
    <row r="1742" spans="2:52" s="16" customFormat="1" x14ac:dyDescent="0.25">
      <c r="B1742" s="53"/>
      <c r="C1742" s="15"/>
      <c r="I1742" s="15"/>
      <c r="O1742" s="110"/>
      <c r="P1742" s="110"/>
      <c r="Q1742" s="110"/>
      <c r="R1742" s="110"/>
      <c r="S1742" s="110"/>
      <c r="T1742" s="110"/>
      <c r="U1742" s="110"/>
      <c r="V1742" s="110"/>
      <c r="W1742" s="110"/>
      <c r="X1742" s="110"/>
      <c r="Y1742" s="110"/>
      <c r="Z1742" s="110"/>
      <c r="AA1742" s="110"/>
      <c r="AB1742" s="110"/>
      <c r="AC1742" s="110"/>
      <c r="AD1742" s="110"/>
      <c r="AE1742" s="110"/>
      <c r="AF1742" s="110"/>
      <c r="AG1742" s="110"/>
      <c r="AH1742" s="110"/>
      <c r="AI1742" s="110"/>
      <c r="AJ1742" s="110"/>
      <c r="AK1742" s="110"/>
      <c r="AL1742" s="110"/>
      <c r="AM1742" s="110"/>
      <c r="AN1742" s="110"/>
      <c r="AO1742" s="110"/>
      <c r="AP1742" s="110"/>
      <c r="AQ1742" s="110"/>
      <c r="AR1742" s="110"/>
      <c r="AS1742" s="110"/>
      <c r="AT1742" s="110"/>
      <c r="AU1742" s="110"/>
      <c r="AV1742" s="110"/>
      <c r="AW1742" s="110"/>
      <c r="AX1742" s="110"/>
      <c r="AY1742" s="110"/>
      <c r="AZ1742" s="110"/>
    </row>
    <row r="1743" spans="2:52" s="16" customFormat="1" x14ac:dyDescent="0.25">
      <c r="B1743" s="53"/>
      <c r="C1743" s="15"/>
      <c r="I1743" s="15"/>
      <c r="O1743" s="110"/>
      <c r="P1743" s="110"/>
      <c r="Q1743" s="110"/>
      <c r="R1743" s="110"/>
      <c r="S1743" s="110"/>
      <c r="T1743" s="110"/>
      <c r="U1743" s="110"/>
      <c r="V1743" s="110"/>
      <c r="W1743" s="110"/>
      <c r="X1743" s="110"/>
      <c r="Y1743" s="110"/>
      <c r="Z1743" s="110"/>
      <c r="AA1743" s="110"/>
      <c r="AB1743" s="110"/>
      <c r="AC1743" s="110"/>
      <c r="AD1743" s="110"/>
      <c r="AE1743" s="110"/>
      <c r="AF1743" s="110"/>
      <c r="AG1743" s="110"/>
      <c r="AH1743" s="110"/>
      <c r="AI1743" s="110"/>
      <c r="AJ1743" s="110"/>
      <c r="AK1743" s="110"/>
      <c r="AL1743" s="110"/>
      <c r="AM1743" s="110"/>
      <c r="AN1743" s="110"/>
      <c r="AO1743" s="110"/>
      <c r="AP1743" s="110"/>
      <c r="AQ1743" s="110"/>
      <c r="AR1743" s="110"/>
      <c r="AS1743" s="110"/>
      <c r="AT1743" s="110"/>
      <c r="AU1743" s="110"/>
      <c r="AV1743" s="110"/>
      <c r="AW1743" s="110"/>
      <c r="AX1743" s="110"/>
      <c r="AY1743" s="110"/>
      <c r="AZ1743" s="110"/>
    </row>
    <row r="1744" spans="2:52" s="16" customFormat="1" x14ac:dyDescent="0.25">
      <c r="B1744" s="53"/>
      <c r="C1744" s="15"/>
      <c r="I1744" s="15"/>
      <c r="O1744" s="110"/>
      <c r="P1744" s="110"/>
      <c r="Q1744" s="110"/>
      <c r="R1744" s="110"/>
      <c r="S1744" s="110"/>
      <c r="T1744" s="110"/>
      <c r="U1744" s="110"/>
      <c r="V1744" s="110"/>
      <c r="W1744" s="110"/>
      <c r="X1744" s="110"/>
      <c r="Y1744" s="110"/>
      <c r="Z1744" s="110"/>
      <c r="AA1744" s="110"/>
      <c r="AB1744" s="110"/>
      <c r="AC1744" s="110"/>
      <c r="AD1744" s="110"/>
      <c r="AE1744" s="110"/>
      <c r="AF1744" s="110"/>
      <c r="AG1744" s="110"/>
      <c r="AH1744" s="110"/>
      <c r="AI1744" s="110"/>
      <c r="AJ1744" s="110"/>
      <c r="AK1744" s="110"/>
      <c r="AL1744" s="110"/>
      <c r="AM1744" s="110"/>
      <c r="AN1744" s="110"/>
      <c r="AO1744" s="110"/>
      <c r="AP1744" s="110"/>
      <c r="AQ1744" s="110"/>
      <c r="AR1744" s="110"/>
      <c r="AS1744" s="110"/>
      <c r="AT1744" s="110"/>
      <c r="AU1744" s="110"/>
      <c r="AV1744" s="110"/>
      <c r="AW1744" s="110"/>
      <c r="AX1744" s="110"/>
      <c r="AY1744" s="110"/>
      <c r="AZ1744" s="110"/>
    </row>
    <row r="1745" spans="2:52" s="16" customFormat="1" x14ac:dyDescent="0.25">
      <c r="B1745" s="53"/>
      <c r="C1745" s="15"/>
      <c r="I1745" s="15"/>
      <c r="O1745" s="110"/>
      <c r="P1745" s="110"/>
      <c r="Q1745" s="110"/>
      <c r="R1745" s="110"/>
      <c r="S1745" s="110"/>
      <c r="T1745" s="110"/>
      <c r="U1745" s="110"/>
      <c r="V1745" s="110"/>
      <c r="W1745" s="110"/>
      <c r="X1745" s="110"/>
      <c r="Y1745" s="110"/>
      <c r="Z1745" s="110"/>
      <c r="AA1745" s="110"/>
      <c r="AB1745" s="110"/>
      <c r="AC1745" s="110"/>
      <c r="AD1745" s="110"/>
      <c r="AE1745" s="110"/>
      <c r="AF1745" s="110"/>
      <c r="AG1745" s="110"/>
      <c r="AH1745" s="110"/>
      <c r="AI1745" s="110"/>
      <c r="AJ1745" s="110"/>
      <c r="AK1745" s="110"/>
      <c r="AL1745" s="110"/>
      <c r="AM1745" s="110"/>
      <c r="AN1745" s="110"/>
      <c r="AO1745" s="110"/>
      <c r="AP1745" s="110"/>
      <c r="AQ1745" s="110"/>
      <c r="AR1745" s="110"/>
      <c r="AS1745" s="110"/>
      <c r="AT1745" s="110"/>
      <c r="AU1745" s="110"/>
      <c r="AV1745" s="110"/>
      <c r="AW1745" s="110"/>
      <c r="AX1745" s="110"/>
      <c r="AY1745" s="110"/>
      <c r="AZ1745" s="110"/>
    </row>
    <row r="1746" spans="2:52" s="16" customFormat="1" x14ac:dyDescent="0.25">
      <c r="B1746" s="53"/>
      <c r="C1746" s="15"/>
      <c r="I1746" s="15"/>
      <c r="O1746" s="110"/>
      <c r="P1746" s="110"/>
      <c r="Q1746" s="110"/>
      <c r="R1746" s="110"/>
      <c r="S1746" s="110"/>
      <c r="T1746" s="110"/>
      <c r="U1746" s="110"/>
      <c r="V1746" s="110"/>
      <c r="W1746" s="110"/>
      <c r="X1746" s="110"/>
      <c r="Y1746" s="110"/>
      <c r="Z1746" s="110"/>
      <c r="AA1746" s="110"/>
      <c r="AB1746" s="110"/>
      <c r="AC1746" s="110"/>
      <c r="AD1746" s="110"/>
      <c r="AE1746" s="110"/>
      <c r="AF1746" s="110"/>
      <c r="AG1746" s="110"/>
      <c r="AH1746" s="110"/>
      <c r="AI1746" s="110"/>
      <c r="AJ1746" s="110"/>
      <c r="AK1746" s="110"/>
      <c r="AL1746" s="110"/>
      <c r="AM1746" s="110"/>
      <c r="AN1746" s="110"/>
      <c r="AO1746" s="110"/>
      <c r="AP1746" s="110"/>
      <c r="AQ1746" s="110"/>
      <c r="AR1746" s="110"/>
      <c r="AS1746" s="110"/>
      <c r="AT1746" s="110"/>
      <c r="AU1746" s="110"/>
      <c r="AV1746" s="110"/>
      <c r="AW1746" s="110"/>
      <c r="AX1746" s="110"/>
      <c r="AY1746" s="110"/>
      <c r="AZ1746" s="110"/>
    </row>
    <row r="1747" spans="2:52" s="16" customFormat="1" x14ac:dyDescent="0.25">
      <c r="B1747" s="53"/>
      <c r="C1747" s="15"/>
      <c r="I1747" s="15"/>
      <c r="O1747" s="110"/>
      <c r="P1747" s="110"/>
      <c r="Q1747" s="110"/>
      <c r="R1747" s="110"/>
      <c r="S1747" s="110"/>
      <c r="T1747" s="110"/>
      <c r="U1747" s="110"/>
      <c r="V1747" s="110"/>
      <c r="W1747" s="110"/>
      <c r="X1747" s="110"/>
      <c r="Y1747" s="110"/>
      <c r="Z1747" s="110"/>
      <c r="AA1747" s="110"/>
      <c r="AB1747" s="110"/>
      <c r="AC1747" s="110"/>
      <c r="AD1747" s="110"/>
      <c r="AE1747" s="110"/>
      <c r="AF1747" s="110"/>
      <c r="AG1747" s="110"/>
      <c r="AH1747" s="110"/>
      <c r="AI1747" s="110"/>
      <c r="AJ1747" s="110"/>
      <c r="AK1747" s="110"/>
      <c r="AL1747" s="110"/>
      <c r="AM1747" s="110"/>
      <c r="AN1747" s="110"/>
      <c r="AO1747" s="110"/>
      <c r="AP1747" s="110"/>
      <c r="AQ1747" s="110"/>
      <c r="AR1747" s="110"/>
      <c r="AS1747" s="110"/>
      <c r="AT1747" s="110"/>
      <c r="AU1747" s="110"/>
      <c r="AV1747" s="110"/>
      <c r="AW1747" s="110"/>
      <c r="AX1747" s="110"/>
      <c r="AY1747" s="110"/>
      <c r="AZ1747" s="110"/>
    </row>
    <row r="1748" spans="2:52" s="16" customFormat="1" x14ac:dyDescent="0.25">
      <c r="B1748" s="53"/>
      <c r="C1748" s="15"/>
      <c r="I1748" s="15"/>
      <c r="O1748" s="110"/>
      <c r="P1748" s="110"/>
      <c r="Q1748" s="110"/>
      <c r="R1748" s="110"/>
      <c r="S1748" s="110"/>
      <c r="T1748" s="110"/>
      <c r="U1748" s="110"/>
      <c r="V1748" s="110"/>
      <c r="W1748" s="110"/>
      <c r="X1748" s="110"/>
      <c r="Y1748" s="110"/>
      <c r="Z1748" s="110"/>
      <c r="AA1748" s="110"/>
      <c r="AB1748" s="110"/>
      <c r="AC1748" s="110"/>
      <c r="AD1748" s="110"/>
      <c r="AE1748" s="110"/>
      <c r="AF1748" s="110"/>
      <c r="AG1748" s="110"/>
      <c r="AH1748" s="110"/>
      <c r="AI1748" s="110"/>
      <c r="AJ1748" s="110"/>
      <c r="AK1748" s="110"/>
      <c r="AL1748" s="110"/>
      <c r="AM1748" s="110"/>
      <c r="AN1748" s="110"/>
      <c r="AO1748" s="110"/>
      <c r="AP1748" s="110"/>
      <c r="AQ1748" s="110"/>
      <c r="AR1748" s="110"/>
      <c r="AS1748" s="110"/>
      <c r="AT1748" s="110"/>
      <c r="AU1748" s="110"/>
      <c r="AV1748" s="110"/>
      <c r="AW1748" s="110"/>
      <c r="AX1748" s="110"/>
      <c r="AY1748" s="110"/>
      <c r="AZ1748" s="110"/>
    </row>
    <row r="1749" spans="2:52" s="16" customFormat="1" x14ac:dyDescent="0.25">
      <c r="B1749" s="53"/>
      <c r="C1749" s="15"/>
      <c r="I1749" s="15"/>
      <c r="O1749" s="110"/>
      <c r="P1749" s="110"/>
      <c r="Q1749" s="110"/>
      <c r="R1749" s="110"/>
      <c r="S1749" s="110"/>
      <c r="T1749" s="110"/>
      <c r="U1749" s="110"/>
      <c r="V1749" s="110"/>
      <c r="W1749" s="110"/>
      <c r="X1749" s="110"/>
      <c r="Y1749" s="110"/>
      <c r="Z1749" s="110"/>
      <c r="AA1749" s="110"/>
      <c r="AB1749" s="110"/>
      <c r="AC1749" s="110"/>
      <c r="AD1749" s="110"/>
      <c r="AE1749" s="110"/>
      <c r="AF1749" s="110"/>
      <c r="AG1749" s="110"/>
      <c r="AH1749" s="110"/>
      <c r="AI1749" s="110"/>
      <c r="AJ1749" s="110"/>
      <c r="AK1749" s="110"/>
      <c r="AL1749" s="110"/>
      <c r="AM1749" s="110"/>
      <c r="AN1749" s="110"/>
      <c r="AO1749" s="110"/>
      <c r="AP1749" s="110"/>
      <c r="AQ1749" s="110"/>
      <c r="AR1749" s="110"/>
      <c r="AS1749" s="110"/>
      <c r="AT1749" s="110"/>
      <c r="AU1749" s="110"/>
      <c r="AV1749" s="110"/>
      <c r="AW1749" s="110"/>
      <c r="AX1749" s="110"/>
      <c r="AY1749" s="110"/>
      <c r="AZ1749" s="110"/>
    </row>
    <row r="1750" spans="2:52" s="16" customFormat="1" x14ac:dyDescent="0.25">
      <c r="B1750" s="53"/>
      <c r="C1750" s="15"/>
      <c r="I1750" s="15"/>
      <c r="O1750" s="110"/>
      <c r="P1750" s="110"/>
      <c r="Q1750" s="110"/>
      <c r="R1750" s="110"/>
      <c r="S1750" s="110"/>
      <c r="T1750" s="110"/>
      <c r="U1750" s="110"/>
      <c r="V1750" s="110"/>
      <c r="W1750" s="110"/>
      <c r="X1750" s="110"/>
      <c r="Y1750" s="110"/>
      <c r="Z1750" s="110"/>
      <c r="AA1750" s="110"/>
      <c r="AB1750" s="110"/>
      <c r="AC1750" s="110"/>
      <c r="AD1750" s="110"/>
      <c r="AE1750" s="110"/>
      <c r="AF1750" s="110"/>
      <c r="AG1750" s="110"/>
      <c r="AH1750" s="110"/>
      <c r="AI1750" s="110"/>
      <c r="AJ1750" s="110"/>
      <c r="AK1750" s="110"/>
      <c r="AL1750" s="110"/>
      <c r="AM1750" s="110"/>
      <c r="AN1750" s="110"/>
      <c r="AO1750" s="110"/>
      <c r="AP1750" s="110"/>
      <c r="AQ1750" s="110"/>
      <c r="AR1750" s="110"/>
      <c r="AS1750" s="110"/>
      <c r="AT1750" s="110"/>
      <c r="AU1750" s="110"/>
      <c r="AV1750" s="110"/>
      <c r="AW1750" s="110"/>
      <c r="AX1750" s="110"/>
      <c r="AY1750" s="110"/>
      <c r="AZ1750" s="110"/>
    </row>
    <row r="1751" spans="2:52" s="16" customFormat="1" x14ac:dyDescent="0.25">
      <c r="B1751" s="53"/>
      <c r="C1751" s="15"/>
      <c r="I1751" s="15"/>
      <c r="O1751" s="110"/>
      <c r="P1751" s="110"/>
      <c r="Q1751" s="110"/>
      <c r="R1751" s="110"/>
      <c r="S1751" s="110"/>
      <c r="T1751" s="110"/>
      <c r="U1751" s="110"/>
      <c r="V1751" s="110"/>
      <c r="W1751" s="110"/>
      <c r="X1751" s="110"/>
      <c r="Y1751" s="110"/>
      <c r="Z1751" s="110"/>
      <c r="AA1751" s="110"/>
      <c r="AB1751" s="110"/>
      <c r="AC1751" s="110"/>
      <c r="AD1751" s="110"/>
      <c r="AE1751" s="110"/>
      <c r="AF1751" s="110"/>
      <c r="AG1751" s="110"/>
      <c r="AH1751" s="110"/>
      <c r="AI1751" s="110"/>
      <c r="AJ1751" s="110"/>
      <c r="AK1751" s="110"/>
      <c r="AL1751" s="110"/>
      <c r="AM1751" s="110"/>
      <c r="AN1751" s="110"/>
      <c r="AO1751" s="110"/>
      <c r="AP1751" s="110"/>
      <c r="AQ1751" s="110"/>
      <c r="AR1751" s="110"/>
      <c r="AS1751" s="110"/>
      <c r="AT1751" s="110"/>
      <c r="AU1751" s="110"/>
      <c r="AV1751" s="110"/>
      <c r="AW1751" s="110"/>
      <c r="AX1751" s="110"/>
      <c r="AY1751" s="110"/>
      <c r="AZ1751" s="110"/>
    </row>
    <row r="1752" spans="2:52" s="16" customFormat="1" x14ac:dyDescent="0.25">
      <c r="B1752" s="53"/>
      <c r="C1752" s="15"/>
      <c r="I1752" s="15"/>
      <c r="O1752" s="110"/>
      <c r="P1752" s="110"/>
      <c r="Q1752" s="110"/>
      <c r="R1752" s="110"/>
      <c r="S1752" s="110"/>
      <c r="T1752" s="110"/>
      <c r="U1752" s="110"/>
      <c r="V1752" s="110"/>
      <c r="W1752" s="110"/>
      <c r="X1752" s="110"/>
      <c r="Y1752" s="110"/>
      <c r="Z1752" s="110"/>
      <c r="AA1752" s="110"/>
      <c r="AB1752" s="110"/>
      <c r="AC1752" s="110"/>
      <c r="AD1752" s="110"/>
      <c r="AE1752" s="110"/>
      <c r="AF1752" s="110"/>
      <c r="AG1752" s="110"/>
      <c r="AH1752" s="110"/>
      <c r="AI1752" s="110"/>
      <c r="AJ1752" s="110"/>
      <c r="AK1752" s="110"/>
      <c r="AL1752" s="110"/>
      <c r="AM1752" s="110"/>
      <c r="AN1752" s="110"/>
      <c r="AO1752" s="110"/>
      <c r="AP1752" s="110"/>
      <c r="AQ1752" s="110"/>
      <c r="AR1752" s="110"/>
      <c r="AS1752" s="110"/>
      <c r="AT1752" s="110"/>
      <c r="AU1752" s="110"/>
      <c r="AV1752" s="110"/>
      <c r="AW1752" s="110"/>
      <c r="AX1752" s="110"/>
      <c r="AY1752" s="110"/>
      <c r="AZ1752" s="110"/>
    </row>
    <row r="1753" spans="2:52" s="16" customFormat="1" x14ac:dyDescent="0.25">
      <c r="B1753" s="53"/>
      <c r="C1753" s="15"/>
      <c r="I1753" s="15"/>
      <c r="O1753" s="110"/>
      <c r="P1753" s="110"/>
      <c r="Q1753" s="110"/>
      <c r="R1753" s="110"/>
      <c r="S1753" s="110"/>
      <c r="T1753" s="110"/>
      <c r="U1753" s="110"/>
      <c r="V1753" s="110"/>
      <c r="W1753" s="110"/>
      <c r="X1753" s="110"/>
      <c r="Y1753" s="110"/>
      <c r="Z1753" s="110"/>
      <c r="AA1753" s="110"/>
      <c r="AB1753" s="110"/>
      <c r="AC1753" s="110"/>
      <c r="AD1753" s="110"/>
      <c r="AE1753" s="110"/>
      <c r="AF1753" s="110"/>
      <c r="AG1753" s="110"/>
      <c r="AH1753" s="110"/>
      <c r="AI1753" s="110"/>
      <c r="AJ1753" s="110"/>
      <c r="AK1753" s="110"/>
      <c r="AL1753" s="110"/>
      <c r="AM1753" s="110"/>
      <c r="AN1753" s="110"/>
      <c r="AO1753" s="110"/>
      <c r="AP1753" s="110"/>
      <c r="AQ1753" s="110"/>
      <c r="AR1753" s="110"/>
      <c r="AS1753" s="110"/>
      <c r="AT1753" s="110"/>
      <c r="AU1753" s="110"/>
      <c r="AV1753" s="110"/>
      <c r="AW1753" s="110"/>
      <c r="AX1753" s="110"/>
      <c r="AY1753" s="110"/>
      <c r="AZ1753" s="110"/>
    </row>
    <row r="1754" spans="2:52" s="16" customFormat="1" x14ac:dyDescent="0.25">
      <c r="B1754" s="53"/>
      <c r="C1754" s="15"/>
      <c r="I1754" s="15"/>
      <c r="O1754" s="110"/>
      <c r="P1754" s="110"/>
      <c r="Q1754" s="110"/>
      <c r="R1754" s="110"/>
      <c r="S1754" s="110"/>
      <c r="T1754" s="110"/>
      <c r="U1754" s="110"/>
      <c r="V1754" s="110"/>
      <c r="W1754" s="110"/>
      <c r="X1754" s="110"/>
      <c r="Y1754" s="110"/>
      <c r="Z1754" s="110"/>
      <c r="AA1754" s="110"/>
      <c r="AB1754" s="110"/>
      <c r="AC1754" s="110"/>
      <c r="AD1754" s="110"/>
      <c r="AE1754" s="110"/>
      <c r="AF1754" s="110"/>
      <c r="AG1754" s="110"/>
      <c r="AH1754" s="110"/>
      <c r="AI1754" s="110"/>
      <c r="AJ1754" s="110"/>
      <c r="AK1754" s="110"/>
      <c r="AL1754" s="110"/>
      <c r="AM1754" s="110"/>
      <c r="AN1754" s="110"/>
      <c r="AO1754" s="110"/>
      <c r="AP1754" s="110"/>
      <c r="AQ1754" s="110"/>
      <c r="AR1754" s="110"/>
      <c r="AS1754" s="110"/>
      <c r="AT1754" s="110"/>
      <c r="AU1754" s="110"/>
      <c r="AV1754" s="110"/>
      <c r="AW1754" s="110"/>
      <c r="AX1754" s="110"/>
      <c r="AY1754" s="110"/>
      <c r="AZ1754" s="110"/>
    </row>
    <row r="1755" spans="2:52" s="16" customFormat="1" x14ac:dyDescent="0.25">
      <c r="B1755" s="53"/>
      <c r="C1755" s="15"/>
      <c r="I1755" s="15"/>
      <c r="O1755" s="110"/>
      <c r="P1755" s="110"/>
      <c r="Q1755" s="110"/>
      <c r="R1755" s="110"/>
      <c r="S1755" s="110"/>
      <c r="T1755" s="110"/>
      <c r="U1755" s="110"/>
      <c r="V1755" s="110"/>
      <c r="W1755" s="110"/>
      <c r="X1755" s="110"/>
      <c r="Y1755" s="110"/>
      <c r="Z1755" s="110"/>
      <c r="AA1755" s="110"/>
      <c r="AB1755" s="110"/>
      <c r="AC1755" s="110"/>
      <c r="AD1755" s="110"/>
      <c r="AE1755" s="110"/>
      <c r="AF1755" s="110"/>
      <c r="AG1755" s="110"/>
      <c r="AH1755" s="110"/>
      <c r="AI1755" s="110"/>
      <c r="AJ1755" s="110"/>
      <c r="AK1755" s="110"/>
      <c r="AL1755" s="110"/>
      <c r="AM1755" s="110"/>
      <c r="AN1755" s="110"/>
      <c r="AO1755" s="110"/>
      <c r="AP1755" s="110"/>
      <c r="AQ1755" s="110"/>
      <c r="AR1755" s="110"/>
      <c r="AS1755" s="110"/>
      <c r="AT1755" s="110"/>
      <c r="AU1755" s="110"/>
      <c r="AV1755" s="110"/>
      <c r="AW1755" s="110"/>
      <c r="AX1755" s="110"/>
      <c r="AY1755" s="110"/>
      <c r="AZ1755" s="110"/>
    </row>
    <row r="1756" spans="2:52" s="16" customFormat="1" x14ac:dyDescent="0.25">
      <c r="B1756" s="53"/>
      <c r="C1756" s="15"/>
      <c r="I1756" s="15"/>
      <c r="O1756" s="110"/>
      <c r="P1756" s="110"/>
      <c r="Q1756" s="110"/>
      <c r="R1756" s="110"/>
      <c r="S1756" s="110"/>
      <c r="T1756" s="110"/>
      <c r="U1756" s="110"/>
      <c r="V1756" s="110"/>
      <c r="W1756" s="110"/>
      <c r="X1756" s="110"/>
      <c r="Y1756" s="110"/>
      <c r="Z1756" s="110"/>
      <c r="AA1756" s="110"/>
      <c r="AB1756" s="110"/>
      <c r="AC1756" s="110"/>
      <c r="AD1756" s="110"/>
      <c r="AE1756" s="110"/>
      <c r="AF1756" s="110"/>
      <c r="AG1756" s="110"/>
      <c r="AH1756" s="110"/>
      <c r="AI1756" s="110"/>
      <c r="AJ1756" s="110"/>
      <c r="AK1756" s="110"/>
      <c r="AL1756" s="110"/>
      <c r="AM1756" s="110"/>
      <c r="AN1756" s="110"/>
      <c r="AO1756" s="110"/>
      <c r="AP1756" s="110"/>
      <c r="AQ1756" s="110"/>
      <c r="AR1756" s="110"/>
      <c r="AS1756" s="110"/>
      <c r="AT1756" s="110"/>
      <c r="AU1756" s="110"/>
      <c r="AV1756" s="110"/>
      <c r="AW1756" s="110"/>
      <c r="AX1756" s="110"/>
      <c r="AY1756" s="110"/>
      <c r="AZ1756" s="110"/>
    </row>
    <row r="1757" spans="2:52" s="16" customFormat="1" x14ac:dyDescent="0.25">
      <c r="B1757" s="53"/>
      <c r="C1757" s="15"/>
      <c r="I1757" s="15"/>
      <c r="O1757" s="110"/>
      <c r="P1757" s="110"/>
      <c r="Q1757" s="110"/>
      <c r="R1757" s="110"/>
      <c r="S1757" s="110"/>
      <c r="T1757" s="110"/>
      <c r="U1757" s="110"/>
      <c r="V1757" s="110"/>
      <c r="W1757" s="110"/>
      <c r="X1757" s="110"/>
      <c r="Y1757" s="110"/>
      <c r="Z1757" s="110"/>
      <c r="AA1757" s="110"/>
      <c r="AB1757" s="110"/>
      <c r="AC1757" s="110"/>
      <c r="AD1757" s="110"/>
      <c r="AE1757" s="110"/>
      <c r="AF1757" s="110"/>
      <c r="AG1757" s="110"/>
      <c r="AH1757" s="110"/>
      <c r="AI1757" s="110"/>
      <c r="AJ1757" s="110"/>
      <c r="AK1757" s="110"/>
      <c r="AL1757" s="110"/>
      <c r="AM1757" s="110"/>
      <c r="AN1757" s="110"/>
      <c r="AO1757" s="110"/>
      <c r="AP1757" s="110"/>
      <c r="AQ1757" s="110"/>
      <c r="AR1757" s="110"/>
      <c r="AS1757" s="110"/>
      <c r="AT1757" s="110"/>
      <c r="AU1757" s="110"/>
      <c r="AV1757" s="110"/>
      <c r="AW1757" s="110"/>
      <c r="AX1757" s="110"/>
      <c r="AY1757" s="110"/>
      <c r="AZ1757" s="110"/>
    </row>
    <row r="1758" spans="2:52" s="16" customFormat="1" x14ac:dyDescent="0.25">
      <c r="B1758" s="53"/>
      <c r="C1758" s="15"/>
      <c r="I1758" s="15"/>
      <c r="O1758" s="110"/>
      <c r="P1758" s="110"/>
      <c r="Q1758" s="110"/>
      <c r="R1758" s="110"/>
      <c r="S1758" s="110"/>
      <c r="T1758" s="110"/>
      <c r="U1758" s="110"/>
      <c r="V1758" s="110"/>
      <c r="W1758" s="110"/>
      <c r="X1758" s="110"/>
      <c r="Y1758" s="110"/>
      <c r="Z1758" s="110"/>
      <c r="AA1758" s="110"/>
      <c r="AB1758" s="110"/>
      <c r="AC1758" s="110"/>
      <c r="AD1758" s="110"/>
      <c r="AE1758" s="110"/>
      <c r="AF1758" s="110"/>
      <c r="AG1758" s="110"/>
      <c r="AH1758" s="110"/>
      <c r="AI1758" s="110"/>
      <c r="AJ1758" s="110"/>
      <c r="AK1758" s="110"/>
      <c r="AL1758" s="110"/>
      <c r="AM1758" s="110"/>
      <c r="AN1758" s="110"/>
      <c r="AO1758" s="110"/>
      <c r="AP1758" s="110"/>
      <c r="AQ1758" s="110"/>
      <c r="AR1758" s="110"/>
      <c r="AS1758" s="110"/>
      <c r="AT1758" s="110"/>
      <c r="AU1758" s="110"/>
      <c r="AV1758" s="110"/>
      <c r="AW1758" s="110"/>
      <c r="AX1758" s="110"/>
      <c r="AY1758" s="110"/>
      <c r="AZ1758" s="110"/>
    </row>
    <row r="1759" spans="2:52" s="16" customFormat="1" x14ac:dyDescent="0.25">
      <c r="B1759" s="53"/>
      <c r="C1759" s="15"/>
      <c r="I1759" s="15"/>
      <c r="O1759" s="110"/>
      <c r="P1759" s="110"/>
      <c r="Q1759" s="110"/>
      <c r="R1759" s="110"/>
      <c r="S1759" s="110"/>
      <c r="T1759" s="110"/>
      <c r="U1759" s="110"/>
      <c r="V1759" s="110"/>
      <c r="W1759" s="110"/>
      <c r="X1759" s="110"/>
      <c r="Y1759" s="110"/>
      <c r="Z1759" s="110"/>
      <c r="AA1759" s="110"/>
      <c r="AB1759" s="110"/>
      <c r="AC1759" s="110"/>
      <c r="AD1759" s="110"/>
      <c r="AE1759" s="110"/>
      <c r="AF1759" s="110"/>
      <c r="AG1759" s="110"/>
      <c r="AH1759" s="110"/>
      <c r="AI1759" s="110"/>
      <c r="AJ1759" s="110"/>
      <c r="AK1759" s="110"/>
      <c r="AL1759" s="110"/>
      <c r="AM1759" s="110"/>
      <c r="AN1759" s="110"/>
      <c r="AO1759" s="110"/>
      <c r="AP1759" s="110"/>
      <c r="AQ1759" s="110"/>
      <c r="AR1759" s="110"/>
      <c r="AS1759" s="110"/>
      <c r="AT1759" s="110"/>
      <c r="AU1759" s="110"/>
      <c r="AV1759" s="110"/>
      <c r="AW1759" s="110"/>
      <c r="AX1759" s="110"/>
      <c r="AY1759" s="110"/>
      <c r="AZ1759" s="110"/>
    </row>
    <row r="1760" spans="2:52" s="16" customFormat="1" x14ac:dyDescent="0.25">
      <c r="B1760" s="53"/>
      <c r="C1760" s="15"/>
      <c r="I1760" s="15"/>
      <c r="O1760" s="110"/>
      <c r="P1760" s="110"/>
      <c r="Q1760" s="110"/>
      <c r="R1760" s="110"/>
      <c r="S1760" s="110"/>
      <c r="T1760" s="110"/>
      <c r="U1760" s="110"/>
      <c r="V1760" s="110"/>
      <c r="W1760" s="110"/>
      <c r="X1760" s="110"/>
      <c r="Y1760" s="110"/>
      <c r="Z1760" s="110"/>
      <c r="AA1760" s="110"/>
      <c r="AB1760" s="110"/>
      <c r="AC1760" s="110"/>
      <c r="AD1760" s="110"/>
      <c r="AE1760" s="110"/>
      <c r="AF1760" s="110"/>
      <c r="AG1760" s="110"/>
      <c r="AH1760" s="110"/>
      <c r="AI1760" s="110"/>
      <c r="AJ1760" s="110"/>
      <c r="AK1760" s="110"/>
      <c r="AL1760" s="110"/>
      <c r="AM1760" s="110"/>
      <c r="AN1760" s="110"/>
      <c r="AO1760" s="110"/>
      <c r="AP1760" s="110"/>
      <c r="AQ1760" s="110"/>
      <c r="AR1760" s="110"/>
      <c r="AS1760" s="110"/>
      <c r="AT1760" s="110"/>
      <c r="AU1760" s="110"/>
      <c r="AV1760" s="110"/>
      <c r="AW1760" s="110"/>
      <c r="AX1760" s="110"/>
      <c r="AY1760" s="110"/>
      <c r="AZ1760" s="110"/>
    </row>
    <row r="1761" spans="2:52" s="16" customFormat="1" x14ac:dyDescent="0.25">
      <c r="B1761" s="53"/>
      <c r="C1761" s="15"/>
      <c r="I1761" s="15"/>
      <c r="O1761" s="110"/>
      <c r="P1761" s="110"/>
      <c r="Q1761" s="110"/>
      <c r="R1761" s="110"/>
      <c r="S1761" s="110"/>
      <c r="T1761" s="110"/>
      <c r="U1761" s="110"/>
      <c r="V1761" s="110"/>
      <c r="W1761" s="110"/>
      <c r="X1761" s="110"/>
      <c r="Y1761" s="110"/>
      <c r="Z1761" s="110"/>
      <c r="AA1761" s="110"/>
      <c r="AB1761" s="110"/>
      <c r="AC1761" s="110"/>
      <c r="AD1761" s="110"/>
      <c r="AE1761" s="110"/>
      <c r="AF1761" s="110"/>
      <c r="AG1761" s="110"/>
      <c r="AH1761" s="110"/>
      <c r="AI1761" s="110"/>
      <c r="AJ1761" s="110"/>
      <c r="AK1761" s="110"/>
      <c r="AL1761" s="110"/>
      <c r="AM1761" s="110"/>
      <c r="AN1761" s="110"/>
      <c r="AO1761" s="110"/>
      <c r="AP1761" s="110"/>
      <c r="AQ1761" s="110"/>
      <c r="AR1761" s="110"/>
      <c r="AS1761" s="110"/>
      <c r="AT1761" s="110"/>
      <c r="AU1761" s="110"/>
      <c r="AV1761" s="110"/>
      <c r="AW1761" s="110"/>
      <c r="AX1761" s="110"/>
      <c r="AY1761" s="110"/>
      <c r="AZ1761" s="110"/>
    </row>
    <row r="1762" spans="2:52" s="16" customFormat="1" x14ac:dyDescent="0.25">
      <c r="B1762" s="53"/>
      <c r="C1762" s="15"/>
      <c r="I1762" s="15"/>
      <c r="O1762" s="110"/>
      <c r="P1762" s="110"/>
      <c r="Q1762" s="110"/>
      <c r="R1762" s="110"/>
      <c r="S1762" s="110"/>
      <c r="T1762" s="110"/>
      <c r="U1762" s="110"/>
      <c r="V1762" s="110"/>
      <c r="W1762" s="110"/>
      <c r="X1762" s="110"/>
      <c r="Y1762" s="110"/>
      <c r="Z1762" s="110"/>
      <c r="AA1762" s="110"/>
      <c r="AB1762" s="110"/>
      <c r="AC1762" s="110"/>
      <c r="AD1762" s="110"/>
      <c r="AE1762" s="110"/>
      <c r="AF1762" s="110"/>
      <c r="AG1762" s="110"/>
      <c r="AH1762" s="110"/>
      <c r="AI1762" s="110"/>
      <c r="AJ1762" s="110"/>
      <c r="AK1762" s="110"/>
      <c r="AL1762" s="110"/>
      <c r="AM1762" s="110"/>
      <c r="AN1762" s="110"/>
      <c r="AO1762" s="110"/>
      <c r="AP1762" s="110"/>
      <c r="AQ1762" s="110"/>
      <c r="AR1762" s="110"/>
      <c r="AS1762" s="110"/>
      <c r="AT1762" s="110"/>
      <c r="AU1762" s="110"/>
      <c r="AV1762" s="110"/>
      <c r="AW1762" s="110"/>
      <c r="AX1762" s="110"/>
      <c r="AY1762" s="110"/>
      <c r="AZ1762" s="110"/>
    </row>
    <row r="1763" spans="2:52" s="16" customFormat="1" x14ac:dyDescent="0.25">
      <c r="B1763" s="53"/>
      <c r="C1763" s="15"/>
      <c r="I1763" s="15"/>
      <c r="O1763" s="110"/>
      <c r="P1763" s="110"/>
      <c r="Q1763" s="110"/>
      <c r="R1763" s="110"/>
      <c r="S1763" s="110"/>
      <c r="T1763" s="110"/>
      <c r="U1763" s="110"/>
      <c r="V1763" s="110"/>
      <c r="W1763" s="110"/>
      <c r="X1763" s="110"/>
      <c r="Y1763" s="110"/>
      <c r="Z1763" s="110"/>
      <c r="AA1763" s="110"/>
      <c r="AB1763" s="110"/>
      <c r="AC1763" s="110"/>
      <c r="AD1763" s="110"/>
      <c r="AE1763" s="110"/>
      <c r="AF1763" s="110"/>
      <c r="AG1763" s="110"/>
      <c r="AH1763" s="110"/>
      <c r="AI1763" s="110"/>
      <c r="AJ1763" s="110"/>
      <c r="AK1763" s="110"/>
      <c r="AL1763" s="110"/>
      <c r="AM1763" s="110"/>
      <c r="AN1763" s="110"/>
      <c r="AO1763" s="110"/>
      <c r="AP1763" s="110"/>
      <c r="AQ1763" s="110"/>
      <c r="AR1763" s="110"/>
      <c r="AS1763" s="110"/>
      <c r="AT1763" s="110"/>
      <c r="AU1763" s="110"/>
      <c r="AV1763" s="110"/>
      <c r="AW1763" s="110"/>
      <c r="AX1763" s="110"/>
      <c r="AY1763" s="110"/>
      <c r="AZ1763" s="110"/>
    </row>
    <row r="1764" spans="2:52" s="16" customFormat="1" x14ac:dyDescent="0.25">
      <c r="B1764" s="53"/>
      <c r="C1764" s="15"/>
      <c r="I1764" s="15"/>
      <c r="O1764" s="110"/>
      <c r="P1764" s="110"/>
      <c r="Q1764" s="110"/>
      <c r="R1764" s="110"/>
      <c r="S1764" s="110"/>
      <c r="T1764" s="110"/>
      <c r="U1764" s="110"/>
      <c r="V1764" s="110"/>
      <c r="W1764" s="110"/>
      <c r="X1764" s="110"/>
      <c r="Y1764" s="110"/>
      <c r="Z1764" s="110"/>
      <c r="AA1764" s="110"/>
      <c r="AB1764" s="110"/>
      <c r="AC1764" s="110"/>
      <c r="AD1764" s="110"/>
      <c r="AE1764" s="110"/>
      <c r="AF1764" s="110"/>
      <c r="AG1764" s="110"/>
      <c r="AH1764" s="110"/>
      <c r="AI1764" s="110"/>
      <c r="AJ1764" s="110"/>
      <c r="AK1764" s="110"/>
      <c r="AL1764" s="110"/>
      <c r="AM1764" s="110"/>
      <c r="AN1764" s="110"/>
      <c r="AO1764" s="110"/>
      <c r="AP1764" s="110"/>
      <c r="AQ1764" s="110"/>
      <c r="AR1764" s="110"/>
      <c r="AS1764" s="110"/>
      <c r="AT1764" s="110"/>
      <c r="AU1764" s="110"/>
      <c r="AV1764" s="110"/>
      <c r="AW1764" s="110"/>
      <c r="AX1764" s="110"/>
      <c r="AY1764" s="110"/>
      <c r="AZ1764" s="110"/>
    </row>
    <row r="1765" spans="2:52" s="16" customFormat="1" x14ac:dyDescent="0.25">
      <c r="B1765" s="53"/>
      <c r="C1765" s="15"/>
      <c r="I1765" s="15"/>
      <c r="O1765" s="110"/>
      <c r="P1765" s="110"/>
      <c r="Q1765" s="110"/>
      <c r="R1765" s="110"/>
      <c r="S1765" s="110"/>
      <c r="T1765" s="110"/>
      <c r="U1765" s="110"/>
      <c r="V1765" s="110"/>
      <c r="W1765" s="110"/>
      <c r="X1765" s="110"/>
      <c r="Y1765" s="110"/>
      <c r="Z1765" s="110"/>
      <c r="AA1765" s="110"/>
      <c r="AB1765" s="110"/>
      <c r="AC1765" s="110"/>
      <c r="AD1765" s="110"/>
      <c r="AE1765" s="110"/>
      <c r="AF1765" s="110"/>
      <c r="AG1765" s="110"/>
      <c r="AH1765" s="110"/>
      <c r="AI1765" s="110"/>
      <c r="AJ1765" s="110"/>
      <c r="AK1765" s="110"/>
      <c r="AL1765" s="110"/>
      <c r="AM1765" s="110"/>
      <c r="AN1765" s="110"/>
      <c r="AO1765" s="110"/>
      <c r="AP1765" s="110"/>
      <c r="AQ1765" s="110"/>
      <c r="AR1765" s="110"/>
      <c r="AS1765" s="110"/>
      <c r="AT1765" s="110"/>
      <c r="AU1765" s="110"/>
      <c r="AV1765" s="110"/>
      <c r="AW1765" s="110"/>
      <c r="AX1765" s="110"/>
      <c r="AY1765" s="110"/>
      <c r="AZ1765" s="110"/>
    </row>
    <row r="1766" spans="2:52" s="16" customFormat="1" x14ac:dyDescent="0.25">
      <c r="B1766" s="53"/>
      <c r="C1766" s="15"/>
      <c r="I1766" s="15"/>
      <c r="O1766" s="110"/>
      <c r="P1766" s="110"/>
      <c r="Q1766" s="110"/>
      <c r="R1766" s="110"/>
      <c r="S1766" s="110"/>
      <c r="T1766" s="110"/>
      <c r="U1766" s="110"/>
      <c r="V1766" s="110"/>
      <c r="W1766" s="110"/>
      <c r="X1766" s="110"/>
      <c r="Y1766" s="110"/>
      <c r="Z1766" s="110"/>
      <c r="AA1766" s="110"/>
      <c r="AB1766" s="110"/>
      <c r="AC1766" s="110"/>
      <c r="AD1766" s="110"/>
      <c r="AE1766" s="110"/>
      <c r="AF1766" s="110"/>
      <c r="AG1766" s="110"/>
      <c r="AH1766" s="110"/>
      <c r="AI1766" s="110"/>
      <c r="AJ1766" s="110"/>
      <c r="AK1766" s="110"/>
      <c r="AL1766" s="110"/>
      <c r="AM1766" s="110"/>
      <c r="AN1766" s="110"/>
      <c r="AO1766" s="110"/>
      <c r="AP1766" s="110"/>
      <c r="AQ1766" s="110"/>
      <c r="AR1766" s="110"/>
      <c r="AS1766" s="110"/>
      <c r="AT1766" s="110"/>
      <c r="AU1766" s="110"/>
      <c r="AV1766" s="110"/>
      <c r="AW1766" s="110"/>
      <c r="AX1766" s="110"/>
      <c r="AY1766" s="110"/>
      <c r="AZ1766" s="110"/>
    </row>
    <row r="1767" spans="2:52" s="16" customFormat="1" x14ac:dyDescent="0.25">
      <c r="B1767" s="53"/>
      <c r="C1767" s="15"/>
      <c r="I1767" s="15"/>
      <c r="O1767" s="110"/>
      <c r="P1767" s="110"/>
      <c r="Q1767" s="110"/>
      <c r="R1767" s="110"/>
      <c r="S1767" s="110"/>
      <c r="T1767" s="110"/>
      <c r="U1767" s="110"/>
      <c r="V1767" s="110"/>
      <c r="W1767" s="110"/>
      <c r="X1767" s="110"/>
      <c r="Y1767" s="110"/>
      <c r="Z1767" s="110"/>
      <c r="AA1767" s="110"/>
      <c r="AB1767" s="110"/>
      <c r="AC1767" s="110"/>
      <c r="AD1767" s="110"/>
      <c r="AE1767" s="110"/>
      <c r="AF1767" s="110"/>
      <c r="AG1767" s="110"/>
      <c r="AH1767" s="110"/>
      <c r="AI1767" s="110"/>
      <c r="AJ1767" s="110"/>
      <c r="AK1767" s="110"/>
      <c r="AL1767" s="110"/>
      <c r="AM1767" s="110"/>
      <c r="AN1767" s="110"/>
      <c r="AO1767" s="110"/>
      <c r="AP1767" s="110"/>
      <c r="AQ1767" s="110"/>
      <c r="AR1767" s="110"/>
      <c r="AS1767" s="110"/>
      <c r="AT1767" s="110"/>
      <c r="AU1767" s="110"/>
      <c r="AV1767" s="110"/>
      <c r="AW1767" s="110"/>
      <c r="AX1767" s="110"/>
      <c r="AY1767" s="110"/>
      <c r="AZ1767" s="110"/>
    </row>
    <row r="1768" spans="2:52" s="16" customFormat="1" x14ac:dyDescent="0.25">
      <c r="B1768" s="53"/>
      <c r="C1768" s="15"/>
      <c r="I1768" s="15"/>
      <c r="O1768" s="110"/>
      <c r="P1768" s="110"/>
      <c r="Q1768" s="110"/>
      <c r="R1768" s="110"/>
      <c r="S1768" s="110"/>
      <c r="T1768" s="110"/>
      <c r="U1768" s="110"/>
      <c r="V1768" s="110"/>
      <c r="W1768" s="110"/>
      <c r="X1768" s="110"/>
      <c r="Y1768" s="110"/>
      <c r="Z1768" s="110"/>
      <c r="AA1768" s="110"/>
      <c r="AB1768" s="110"/>
      <c r="AC1768" s="110"/>
      <c r="AD1768" s="110"/>
      <c r="AE1768" s="110"/>
      <c r="AF1768" s="110"/>
      <c r="AG1768" s="110"/>
      <c r="AH1768" s="110"/>
      <c r="AI1768" s="110"/>
      <c r="AJ1768" s="110"/>
      <c r="AK1768" s="110"/>
      <c r="AL1768" s="110"/>
      <c r="AM1768" s="110"/>
      <c r="AN1768" s="110"/>
      <c r="AO1768" s="110"/>
      <c r="AP1768" s="110"/>
      <c r="AQ1768" s="110"/>
      <c r="AR1768" s="110"/>
      <c r="AS1768" s="110"/>
      <c r="AT1768" s="110"/>
      <c r="AU1768" s="110"/>
      <c r="AV1768" s="110"/>
      <c r="AW1768" s="110"/>
      <c r="AX1768" s="110"/>
      <c r="AY1768" s="110"/>
      <c r="AZ1768" s="110"/>
    </row>
    <row r="1769" spans="2:52" s="16" customFormat="1" x14ac:dyDescent="0.25">
      <c r="B1769" s="53"/>
      <c r="C1769" s="15"/>
      <c r="I1769" s="15"/>
      <c r="O1769" s="110"/>
      <c r="P1769" s="110"/>
      <c r="Q1769" s="110"/>
      <c r="R1769" s="110"/>
      <c r="S1769" s="110"/>
      <c r="T1769" s="110"/>
      <c r="U1769" s="110"/>
      <c r="V1769" s="110"/>
      <c r="W1769" s="110"/>
      <c r="X1769" s="110"/>
      <c r="Y1769" s="110"/>
      <c r="Z1769" s="110"/>
      <c r="AA1769" s="110"/>
      <c r="AB1769" s="110"/>
      <c r="AC1769" s="110"/>
      <c r="AD1769" s="110"/>
      <c r="AE1769" s="110"/>
      <c r="AF1769" s="110"/>
      <c r="AG1769" s="110"/>
      <c r="AH1769" s="110"/>
      <c r="AI1769" s="110"/>
      <c r="AJ1769" s="110"/>
      <c r="AK1769" s="110"/>
      <c r="AL1769" s="110"/>
      <c r="AM1769" s="110"/>
      <c r="AN1769" s="110"/>
      <c r="AO1769" s="110"/>
      <c r="AP1769" s="110"/>
      <c r="AQ1769" s="110"/>
      <c r="AR1769" s="110"/>
      <c r="AS1769" s="110"/>
      <c r="AT1769" s="110"/>
      <c r="AU1769" s="110"/>
      <c r="AV1769" s="110"/>
      <c r="AW1769" s="110"/>
      <c r="AX1769" s="110"/>
      <c r="AY1769" s="110"/>
      <c r="AZ1769" s="110"/>
    </row>
    <row r="1770" spans="2:52" s="16" customFormat="1" x14ac:dyDescent="0.25">
      <c r="B1770" s="53"/>
      <c r="C1770" s="15"/>
      <c r="I1770" s="15"/>
      <c r="O1770" s="110"/>
      <c r="P1770" s="110"/>
      <c r="Q1770" s="110"/>
      <c r="R1770" s="110"/>
      <c r="S1770" s="110"/>
      <c r="T1770" s="110"/>
      <c r="U1770" s="110"/>
      <c r="V1770" s="110"/>
      <c r="W1770" s="110"/>
      <c r="X1770" s="110"/>
      <c r="Y1770" s="110"/>
      <c r="Z1770" s="110"/>
      <c r="AA1770" s="110"/>
      <c r="AB1770" s="110"/>
      <c r="AC1770" s="110"/>
      <c r="AD1770" s="110"/>
      <c r="AE1770" s="110"/>
      <c r="AF1770" s="110"/>
      <c r="AG1770" s="110"/>
      <c r="AH1770" s="110"/>
      <c r="AI1770" s="110"/>
      <c r="AJ1770" s="110"/>
      <c r="AK1770" s="110"/>
      <c r="AL1770" s="110"/>
      <c r="AM1770" s="110"/>
      <c r="AN1770" s="110"/>
      <c r="AO1770" s="110"/>
      <c r="AP1770" s="110"/>
      <c r="AQ1770" s="110"/>
      <c r="AR1770" s="110"/>
      <c r="AS1770" s="110"/>
      <c r="AT1770" s="110"/>
      <c r="AU1770" s="110"/>
      <c r="AV1770" s="110"/>
      <c r="AW1770" s="110"/>
      <c r="AX1770" s="110"/>
      <c r="AY1770" s="110"/>
      <c r="AZ1770" s="110"/>
    </row>
    <row r="1771" spans="2:52" s="16" customFormat="1" x14ac:dyDescent="0.25">
      <c r="B1771" s="53"/>
      <c r="C1771" s="15"/>
      <c r="I1771" s="15"/>
      <c r="O1771" s="110"/>
      <c r="P1771" s="110"/>
      <c r="Q1771" s="110"/>
      <c r="R1771" s="110"/>
      <c r="S1771" s="110"/>
      <c r="T1771" s="110"/>
      <c r="U1771" s="110"/>
      <c r="V1771" s="110"/>
      <c r="W1771" s="110"/>
      <c r="X1771" s="110"/>
      <c r="Y1771" s="110"/>
      <c r="Z1771" s="110"/>
      <c r="AA1771" s="110"/>
      <c r="AB1771" s="110"/>
      <c r="AC1771" s="110"/>
      <c r="AD1771" s="110"/>
      <c r="AE1771" s="110"/>
      <c r="AF1771" s="110"/>
      <c r="AG1771" s="110"/>
      <c r="AH1771" s="110"/>
      <c r="AI1771" s="110"/>
      <c r="AJ1771" s="110"/>
      <c r="AK1771" s="110"/>
      <c r="AL1771" s="110"/>
      <c r="AM1771" s="110"/>
      <c r="AN1771" s="110"/>
      <c r="AO1771" s="110"/>
      <c r="AP1771" s="110"/>
      <c r="AQ1771" s="110"/>
      <c r="AR1771" s="110"/>
      <c r="AS1771" s="110"/>
      <c r="AT1771" s="110"/>
      <c r="AU1771" s="110"/>
      <c r="AV1771" s="110"/>
      <c r="AW1771" s="110"/>
      <c r="AX1771" s="110"/>
      <c r="AY1771" s="110"/>
      <c r="AZ1771" s="110"/>
    </row>
    <row r="1772" spans="2:52" s="16" customFormat="1" x14ac:dyDescent="0.25">
      <c r="B1772" s="53"/>
      <c r="C1772" s="15"/>
      <c r="I1772" s="15"/>
      <c r="O1772" s="110"/>
      <c r="P1772" s="110"/>
      <c r="Q1772" s="110"/>
      <c r="R1772" s="110"/>
      <c r="S1772" s="110"/>
      <c r="T1772" s="110"/>
      <c r="U1772" s="110"/>
      <c r="V1772" s="110"/>
      <c r="W1772" s="110"/>
      <c r="X1772" s="110"/>
      <c r="Y1772" s="110"/>
      <c r="Z1772" s="110"/>
      <c r="AA1772" s="110"/>
      <c r="AB1772" s="110"/>
      <c r="AC1772" s="110"/>
      <c r="AD1772" s="110"/>
      <c r="AE1772" s="110"/>
      <c r="AF1772" s="110"/>
      <c r="AG1772" s="110"/>
      <c r="AH1772" s="110"/>
      <c r="AI1772" s="110"/>
      <c r="AJ1772" s="110"/>
      <c r="AK1772" s="110"/>
      <c r="AL1772" s="110"/>
      <c r="AM1772" s="110"/>
      <c r="AN1772" s="110"/>
      <c r="AO1772" s="110"/>
      <c r="AP1772" s="110"/>
      <c r="AQ1772" s="110"/>
      <c r="AR1772" s="110"/>
      <c r="AS1772" s="110"/>
      <c r="AT1772" s="110"/>
      <c r="AU1772" s="110"/>
      <c r="AV1772" s="110"/>
      <c r="AW1772" s="110"/>
      <c r="AX1772" s="110"/>
      <c r="AY1772" s="110"/>
      <c r="AZ1772" s="110"/>
    </row>
    <row r="1773" spans="2:52" s="16" customFormat="1" x14ac:dyDescent="0.25">
      <c r="B1773" s="53"/>
      <c r="C1773" s="15"/>
      <c r="I1773" s="15"/>
      <c r="O1773" s="110"/>
      <c r="P1773" s="110"/>
      <c r="Q1773" s="110"/>
      <c r="R1773" s="110"/>
      <c r="S1773" s="110"/>
      <c r="T1773" s="110"/>
      <c r="U1773" s="110"/>
      <c r="V1773" s="110"/>
      <c r="W1773" s="110"/>
      <c r="X1773" s="110"/>
      <c r="Y1773" s="110"/>
      <c r="Z1773" s="110"/>
      <c r="AA1773" s="110"/>
      <c r="AB1773" s="110"/>
      <c r="AC1773" s="110"/>
      <c r="AD1773" s="110"/>
      <c r="AE1773" s="110"/>
      <c r="AF1773" s="110"/>
      <c r="AG1773" s="110"/>
      <c r="AH1773" s="110"/>
      <c r="AI1773" s="110"/>
      <c r="AJ1773" s="110"/>
      <c r="AK1773" s="110"/>
      <c r="AL1773" s="110"/>
      <c r="AM1773" s="110"/>
      <c r="AN1773" s="110"/>
      <c r="AO1773" s="110"/>
      <c r="AP1773" s="110"/>
      <c r="AQ1773" s="110"/>
      <c r="AR1773" s="110"/>
      <c r="AS1773" s="110"/>
      <c r="AT1773" s="110"/>
      <c r="AU1773" s="110"/>
      <c r="AV1773" s="110"/>
      <c r="AW1773" s="110"/>
      <c r="AX1773" s="110"/>
      <c r="AY1773" s="110"/>
      <c r="AZ1773" s="110"/>
    </row>
    <row r="1774" spans="2:52" s="16" customFormat="1" x14ac:dyDescent="0.25">
      <c r="B1774" s="53"/>
      <c r="C1774" s="15"/>
      <c r="I1774" s="15"/>
      <c r="O1774" s="110"/>
      <c r="P1774" s="110"/>
      <c r="Q1774" s="110"/>
      <c r="R1774" s="110"/>
      <c r="S1774" s="110"/>
      <c r="T1774" s="110"/>
      <c r="U1774" s="110"/>
      <c r="V1774" s="110"/>
      <c r="W1774" s="110"/>
      <c r="X1774" s="110"/>
      <c r="Y1774" s="110"/>
      <c r="Z1774" s="110"/>
      <c r="AA1774" s="110"/>
      <c r="AB1774" s="110"/>
      <c r="AC1774" s="110"/>
      <c r="AD1774" s="110"/>
      <c r="AE1774" s="110"/>
      <c r="AF1774" s="110"/>
      <c r="AG1774" s="110"/>
      <c r="AH1774" s="110"/>
      <c r="AI1774" s="110"/>
      <c r="AJ1774" s="110"/>
      <c r="AK1774" s="110"/>
      <c r="AL1774" s="110"/>
      <c r="AM1774" s="110"/>
      <c r="AN1774" s="110"/>
      <c r="AO1774" s="110"/>
      <c r="AP1774" s="110"/>
      <c r="AQ1774" s="110"/>
      <c r="AR1774" s="110"/>
      <c r="AS1774" s="110"/>
      <c r="AT1774" s="110"/>
      <c r="AU1774" s="110"/>
      <c r="AV1774" s="110"/>
      <c r="AW1774" s="110"/>
      <c r="AX1774" s="110"/>
      <c r="AY1774" s="110"/>
      <c r="AZ1774" s="110"/>
    </row>
    <row r="1775" spans="2:52" s="16" customFormat="1" x14ac:dyDescent="0.25">
      <c r="B1775" s="53"/>
      <c r="C1775" s="15"/>
      <c r="I1775" s="15"/>
      <c r="O1775" s="110"/>
      <c r="P1775" s="110"/>
      <c r="Q1775" s="110"/>
      <c r="R1775" s="110"/>
      <c r="S1775" s="110"/>
      <c r="T1775" s="110"/>
      <c r="U1775" s="110"/>
      <c r="V1775" s="110"/>
      <c r="W1775" s="110"/>
      <c r="X1775" s="110"/>
      <c r="Y1775" s="110"/>
      <c r="Z1775" s="110"/>
      <c r="AA1775" s="110"/>
      <c r="AB1775" s="110"/>
      <c r="AC1775" s="110"/>
      <c r="AD1775" s="110"/>
      <c r="AE1775" s="110"/>
      <c r="AF1775" s="110"/>
      <c r="AG1775" s="110"/>
      <c r="AH1775" s="110"/>
      <c r="AI1775" s="110"/>
      <c r="AJ1775" s="110"/>
      <c r="AK1775" s="110"/>
      <c r="AL1775" s="110"/>
      <c r="AM1775" s="110"/>
      <c r="AN1775" s="110"/>
      <c r="AO1775" s="110"/>
      <c r="AP1775" s="110"/>
      <c r="AQ1775" s="110"/>
      <c r="AR1775" s="110"/>
      <c r="AS1775" s="110"/>
      <c r="AT1775" s="110"/>
      <c r="AU1775" s="110"/>
      <c r="AV1775" s="110"/>
      <c r="AW1775" s="110"/>
      <c r="AX1775" s="110"/>
      <c r="AY1775" s="110"/>
      <c r="AZ1775" s="110"/>
    </row>
    <row r="1776" spans="2:52" s="16" customFormat="1" x14ac:dyDescent="0.25">
      <c r="B1776" s="53"/>
      <c r="C1776" s="15"/>
      <c r="I1776" s="15"/>
      <c r="O1776" s="110"/>
      <c r="P1776" s="110"/>
      <c r="Q1776" s="110"/>
      <c r="R1776" s="110"/>
      <c r="S1776" s="110"/>
      <c r="T1776" s="110"/>
      <c r="U1776" s="110"/>
      <c r="V1776" s="110"/>
      <c r="W1776" s="110"/>
      <c r="X1776" s="110"/>
      <c r="Y1776" s="110"/>
      <c r="Z1776" s="110"/>
      <c r="AA1776" s="110"/>
      <c r="AB1776" s="110"/>
      <c r="AC1776" s="110"/>
      <c r="AD1776" s="110"/>
      <c r="AE1776" s="110"/>
      <c r="AF1776" s="110"/>
      <c r="AG1776" s="110"/>
      <c r="AH1776" s="110"/>
      <c r="AI1776" s="110"/>
      <c r="AJ1776" s="110"/>
      <c r="AK1776" s="110"/>
      <c r="AL1776" s="110"/>
      <c r="AM1776" s="110"/>
      <c r="AN1776" s="110"/>
      <c r="AO1776" s="110"/>
      <c r="AP1776" s="110"/>
      <c r="AQ1776" s="110"/>
      <c r="AR1776" s="110"/>
      <c r="AS1776" s="110"/>
      <c r="AT1776" s="110"/>
      <c r="AU1776" s="110"/>
      <c r="AV1776" s="110"/>
      <c r="AW1776" s="110"/>
      <c r="AX1776" s="110"/>
      <c r="AY1776" s="110"/>
      <c r="AZ1776" s="110"/>
    </row>
    <row r="1777" spans="2:52" s="16" customFormat="1" x14ac:dyDescent="0.25">
      <c r="B1777" s="53"/>
      <c r="C1777" s="15"/>
      <c r="I1777" s="15"/>
      <c r="O1777" s="110"/>
      <c r="P1777" s="110"/>
      <c r="Q1777" s="110"/>
      <c r="R1777" s="110"/>
      <c r="S1777" s="110"/>
      <c r="T1777" s="110"/>
      <c r="U1777" s="110"/>
      <c r="V1777" s="110"/>
      <c r="W1777" s="110"/>
      <c r="X1777" s="110"/>
      <c r="Y1777" s="110"/>
      <c r="Z1777" s="110"/>
      <c r="AA1777" s="110"/>
      <c r="AB1777" s="110"/>
      <c r="AC1777" s="110"/>
      <c r="AD1777" s="110"/>
      <c r="AE1777" s="110"/>
      <c r="AF1777" s="110"/>
      <c r="AG1777" s="110"/>
      <c r="AH1777" s="110"/>
      <c r="AI1777" s="110"/>
      <c r="AJ1777" s="110"/>
      <c r="AK1777" s="110"/>
      <c r="AL1777" s="110"/>
      <c r="AM1777" s="110"/>
      <c r="AN1777" s="110"/>
      <c r="AO1777" s="110"/>
      <c r="AP1777" s="110"/>
      <c r="AQ1777" s="110"/>
      <c r="AR1777" s="110"/>
      <c r="AS1777" s="110"/>
      <c r="AT1777" s="110"/>
      <c r="AU1777" s="110"/>
      <c r="AV1777" s="110"/>
      <c r="AW1777" s="110"/>
      <c r="AX1777" s="110"/>
      <c r="AY1777" s="110"/>
      <c r="AZ1777" s="110"/>
    </row>
    <row r="1778" spans="2:52" s="16" customFormat="1" x14ac:dyDescent="0.25">
      <c r="B1778" s="53"/>
      <c r="C1778" s="15"/>
      <c r="I1778" s="15"/>
      <c r="O1778" s="110"/>
      <c r="P1778" s="110"/>
      <c r="Q1778" s="110"/>
      <c r="R1778" s="110"/>
      <c r="S1778" s="110"/>
      <c r="T1778" s="110"/>
      <c r="U1778" s="110"/>
      <c r="V1778" s="110"/>
      <c r="W1778" s="110"/>
      <c r="X1778" s="110"/>
      <c r="Y1778" s="110"/>
      <c r="Z1778" s="110"/>
      <c r="AA1778" s="110"/>
      <c r="AB1778" s="110"/>
      <c r="AC1778" s="110"/>
      <c r="AD1778" s="110"/>
      <c r="AE1778" s="110"/>
      <c r="AF1778" s="110"/>
      <c r="AG1778" s="110"/>
      <c r="AH1778" s="110"/>
      <c r="AI1778" s="110"/>
      <c r="AJ1778" s="110"/>
      <c r="AK1778" s="110"/>
      <c r="AL1778" s="110"/>
      <c r="AM1778" s="110"/>
      <c r="AN1778" s="110"/>
      <c r="AO1778" s="110"/>
      <c r="AP1778" s="110"/>
      <c r="AQ1778" s="110"/>
      <c r="AR1778" s="110"/>
      <c r="AS1778" s="110"/>
      <c r="AT1778" s="110"/>
      <c r="AU1778" s="110"/>
      <c r="AV1778" s="110"/>
      <c r="AW1778" s="110"/>
      <c r="AX1778" s="110"/>
      <c r="AY1778" s="110"/>
      <c r="AZ1778" s="110"/>
    </row>
    <row r="1779" spans="2:52" s="16" customFormat="1" x14ac:dyDescent="0.25">
      <c r="B1779" s="53"/>
      <c r="C1779" s="15"/>
      <c r="I1779" s="15"/>
      <c r="O1779" s="110"/>
      <c r="P1779" s="110"/>
      <c r="Q1779" s="110"/>
      <c r="R1779" s="110"/>
      <c r="S1779" s="110"/>
      <c r="T1779" s="110"/>
      <c r="U1779" s="110"/>
      <c r="V1779" s="110"/>
      <c r="W1779" s="110"/>
      <c r="X1779" s="110"/>
      <c r="Y1779" s="110"/>
      <c r="Z1779" s="110"/>
      <c r="AA1779" s="110"/>
      <c r="AB1779" s="110"/>
      <c r="AC1779" s="110"/>
      <c r="AD1779" s="110"/>
      <c r="AE1779" s="110"/>
      <c r="AF1779" s="110"/>
      <c r="AG1779" s="110"/>
      <c r="AH1779" s="110"/>
      <c r="AI1779" s="110"/>
      <c r="AJ1779" s="110"/>
      <c r="AK1779" s="110"/>
      <c r="AL1779" s="110"/>
      <c r="AM1779" s="110"/>
      <c r="AN1779" s="110"/>
      <c r="AO1779" s="110"/>
      <c r="AP1779" s="110"/>
      <c r="AQ1779" s="110"/>
      <c r="AR1779" s="110"/>
      <c r="AS1779" s="110"/>
      <c r="AT1779" s="110"/>
      <c r="AU1779" s="110"/>
      <c r="AV1779" s="110"/>
      <c r="AW1779" s="110"/>
      <c r="AX1779" s="110"/>
      <c r="AY1779" s="110"/>
      <c r="AZ1779" s="110"/>
    </row>
    <row r="1780" spans="2:52" s="16" customFormat="1" x14ac:dyDescent="0.25">
      <c r="B1780" s="53"/>
      <c r="C1780" s="15"/>
      <c r="I1780" s="15"/>
      <c r="O1780" s="110"/>
      <c r="P1780" s="110"/>
      <c r="Q1780" s="110"/>
      <c r="R1780" s="110"/>
      <c r="S1780" s="110"/>
      <c r="T1780" s="110"/>
      <c r="U1780" s="110"/>
      <c r="V1780" s="110"/>
      <c r="W1780" s="110"/>
      <c r="X1780" s="110"/>
      <c r="Y1780" s="110"/>
      <c r="Z1780" s="110"/>
      <c r="AA1780" s="110"/>
      <c r="AB1780" s="110"/>
      <c r="AC1780" s="110"/>
      <c r="AD1780" s="110"/>
      <c r="AE1780" s="110"/>
      <c r="AF1780" s="110"/>
      <c r="AG1780" s="110"/>
      <c r="AH1780" s="110"/>
      <c r="AI1780" s="110"/>
      <c r="AJ1780" s="110"/>
      <c r="AK1780" s="110"/>
      <c r="AL1780" s="110"/>
      <c r="AM1780" s="110"/>
      <c r="AN1780" s="110"/>
      <c r="AO1780" s="110"/>
      <c r="AP1780" s="110"/>
      <c r="AQ1780" s="110"/>
      <c r="AR1780" s="110"/>
      <c r="AS1780" s="110"/>
      <c r="AT1780" s="110"/>
      <c r="AU1780" s="110"/>
      <c r="AV1780" s="110"/>
      <c r="AW1780" s="110"/>
      <c r="AX1780" s="110"/>
      <c r="AY1780" s="110"/>
      <c r="AZ1780" s="110"/>
    </row>
    <row r="1781" spans="2:52" s="16" customFormat="1" x14ac:dyDescent="0.25">
      <c r="B1781" s="53"/>
      <c r="C1781" s="15"/>
      <c r="I1781" s="15"/>
      <c r="O1781" s="110"/>
      <c r="P1781" s="110"/>
      <c r="Q1781" s="110"/>
      <c r="R1781" s="110"/>
      <c r="S1781" s="110"/>
      <c r="T1781" s="110"/>
      <c r="U1781" s="110"/>
      <c r="V1781" s="110"/>
      <c r="W1781" s="110"/>
      <c r="X1781" s="110"/>
      <c r="Y1781" s="110"/>
      <c r="Z1781" s="110"/>
      <c r="AA1781" s="110"/>
      <c r="AB1781" s="110"/>
      <c r="AC1781" s="110"/>
      <c r="AD1781" s="110"/>
      <c r="AE1781" s="110"/>
      <c r="AF1781" s="110"/>
      <c r="AG1781" s="110"/>
      <c r="AH1781" s="110"/>
      <c r="AI1781" s="110"/>
      <c r="AJ1781" s="110"/>
      <c r="AK1781" s="110"/>
      <c r="AL1781" s="110"/>
      <c r="AM1781" s="110"/>
      <c r="AN1781" s="110"/>
      <c r="AO1781" s="110"/>
      <c r="AP1781" s="110"/>
      <c r="AQ1781" s="110"/>
      <c r="AR1781" s="110"/>
      <c r="AS1781" s="110"/>
      <c r="AT1781" s="110"/>
      <c r="AU1781" s="110"/>
      <c r="AV1781" s="110"/>
      <c r="AW1781" s="110"/>
      <c r="AX1781" s="110"/>
      <c r="AY1781" s="110"/>
      <c r="AZ1781" s="110"/>
    </row>
    <row r="1782" spans="2:52" s="16" customFormat="1" x14ac:dyDescent="0.25">
      <c r="B1782" s="53"/>
      <c r="C1782" s="15"/>
      <c r="I1782" s="15"/>
      <c r="O1782" s="110"/>
      <c r="P1782" s="110"/>
      <c r="Q1782" s="110"/>
      <c r="R1782" s="110"/>
      <c r="S1782" s="110"/>
      <c r="T1782" s="110"/>
      <c r="U1782" s="110"/>
      <c r="V1782" s="110"/>
      <c r="W1782" s="110"/>
      <c r="X1782" s="110"/>
      <c r="Y1782" s="110"/>
      <c r="Z1782" s="110"/>
      <c r="AA1782" s="110"/>
      <c r="AB1782" s="110"/>
      <c r="AC1782" s="110"/>
      <c r="AD1782" s="110"/>
      <c r="AE1782" s="110"/>
      <c r="AF1782" s="110"/>
      <c r="AG1782" s="110"/>
      <c r="AH1782" s="110"/>
      <c r="AI1782" s="110"/>
      <c r="AJ1782" s="110"/>
      <c r="AK1782" s="110"/>
      <c r="AL1782" s="110"/>
      <c r="AM1782" s="110"/>
      <c r="AN1782" s="110"/>
      <c r="AO1782" s="110"/>
      <c r="AP1782" s="110"/>
      <c r="AQ1782" s="110"/>
      <c r="AR1782" s="110"/>
      <c r="AS1782" s="110"/>
      <c r="AT1782" s="110"/>
      <c r="AU1782" s="110"/>
      <c r="AV1782" s="110"/>
      <c r="AW1782" s="110"/>
      <c r="AX1782" s="110"/>
      <c r="AY1782" s="110"/>
      <c r="AZ1782" s="110"/>
    </row>
    <row r="1783" spans="2:52" s="16" customFormat="1" x14ac:dyDescent="0.25">
      <c r="B1783" s="53"/>
      <c r="C1783" s="15"/>
      <c r="I1783" s="15"/>
      <c r="O1783" s="110"/>
      <c r="P1783" s="110"/>
      <c r="Q1783" s="110"/>
      <c r="R1783" s="110"/>
      <c r="S1783" s="110"/>
      <c r="T1783" s="110"/>
      <c r="U1783" s="110"/>
      <c r="V1783" s="110"/>
      <c r="W1783" s="110"/>
      <c r="X1783" s="110"/>
      <c r="Y1783" s="110"/>
      <c r="Z1783" s="110"/>
      <c r="AA1783" s="110"/>
      <c r="AB1783" s="110"/>
      <c r="AC1783" s="110"/>
      <c r="AD1783" s="110"/>
      <c r="AE1783" s="110"/>
      <c r="AF1783" s="110"/>
      <c r="AG1783" s="110"/>
      <c r="AH1783" s="110"/>
      <c r="AI1783" s="110"/>
      <c r="AJ1783" s="110"/>
      <c r="AK1783" s="110"/>
      <c r="AL1783" s="110"/>
      <c r="AM1783" s="110"/>
      <c r="AN1783" s="110"/>
      <c r="AO1783" s="110"/>
      <c r="AP1783" s="110"/>
      <c r="AQ1783" s="110"/>
      <c r="AR1783" s="110"/>
      <c r="AS1783" s="110"/>
      <c r="AT1783" s="110"/>
      <c r="AU1783" s="110"/>
      <c r="AV1783" s="110"/>
      <c r="AW1783" s="110"/>
      <c r="AX1783" s="110"/>
      <c r="AY1783" s="110"/>
      <c r="AZ1783" s="110"/>
    </row>
    <row r="1784" spans="2:52" s="16" customFormat="1" x14ac:dyDescent="0.25">
      <c r="B1784" s="53"/>
      <c r="C1784" s="15"/>
      <c r="I1784" s="15"/>
      <c r="O1784" s="110"/>
      <c r="P1784" s="110"/>
      <c r="Q1784" s="110"/>
      <c r="R1784" s="110"/>
      <c r="S1784" s="110"/>
      <c r="T1784" s="110"/>
      <c r="U1784" s="110"/>
      <c r="V1784" s="110"/>
      <c r="W1784" s="110"/>
      <c r="X1784" s="110"/>
      <c r="Y1784" s="110"/>
      <c r="Z1784" s="110"/>
      <c r="AA1784" s="110"/>
      <c r="AB1784" s="110"/>
      <c r="AC1784" s="110"/>
      <c r="AD1784" s="110"/>
      <c r="AE1784" s="110"/>
      <c r="AF1784" s="110"/>
      <c r="AG1784" s="110"/>
      <c r="AH1784" s="110"/>
      <c r="AI1784" s="110"/>
      <c r="AJ1784" s="110"/>
      <c r="AK1784" s="110"/>
      <c r="AL1784" s="110"/>
      <c r="AM1784" s="110"/>
      <c r="AN1784" s="110"/>
      <c r="AO1784" s="110"/>
      <c r="AP1784" s="110"/>
      <c r="AQ1784" s="110"/>
      <c r="AR1784" s="110"/>
      <c r="AS1784" s="110"/>
      <c r="AT1784" s="110"/>
      <c r="AU1784" s="110"/>
      <c r="AV1784" s="110"/>
      <c r="AW1784" s="110"/>
      <c r="AX1784" s="110"/>
      <c r="AY1784" s="110"/>
      <c r="AZ1784" s="110"/>
    </row>
    <row r="1785" spans="2:52" s="16" customFormat="1" x14ac:dyDescent="0.25">
      <c r="B1785" s="53"/>
      <c r="C1785" s="15"/>
      <c r="I1785" s="15"/>
      <c r="O1785" s="110"/>
      <c r="P1785" s="110"/>
      <c r="Q1785" s="110"/>
      <c r="R1785" s="110"/>
      <c r="S1785" s="110"/>
      <c r="T1785" s="110"/>
      <c r="U1785" s="110"/>
      <c r="V1785" s="110"/>
      <c r="W1785" s="110"/>
      <c r="X1785" s="110"/>
      <c r="Y1785" s="110"/>
      <c r="Z1785" s="110"/>
      <c r="AA1785" s="110"/>
      <c r="AB1785" s="110"/>
      <c r="AC1785" s="110"/>
      <c r="AD1785" s="110"/>
      <c r="AE1785" s="110"/>
      <c r="AF1785" s="110"/>
      <c r="AG1785" s="110"/>
      <c r="AH1785" s="110"/>
      <c r="AI1785" s="110"/>
      <c r="AJ1785" s="110"/>
      <c r="AK1785" s="110"/>
      <c r="AL1785" s="110"/>
      <c r="AM1785" s="110"/>
      <c r="AN1785" s="110"/>
      <c r="AO1785" s="110"/>
      <c r="AP1785" s="110"/>
      <c r="AQ1785" s="110"/>
      <c r="AR1785" s="110"/>
      <c r="AS1785" s="110"/>
      <c r="AT1785" s="110"/>
      <c r="AU1785" s="110"/>
      <c r="AV1785" s="110"/>
      <c r="AW1785" s="110"/>
      <c r="AX1785" s="110"/>
      <c r="AY1785" s="110"/>
      <c r="AZ1785" s="110"/>
    </row>
    <row r="1786" spans="2:52" s="16" customFormat="1" x14ac:dyDescent="0.25">
      <c r="B1786" s="53"/>
      <c r="C1786" s="15"/>
      <c r="I1786" s="15"/>
      <c r="O1786" s="110"/>
      <c r="P1786" s="110"/>
      <c r="Q1786" s="110"/>
      <c r="R1786" s="110"/>
      <c r="S1786" s="110"/>
      <c r="T1786" s="110"/>
      <c r="U1786" s="110"/>
      <c r="V1786" s="110"/>
      <c r="W1786" s="110"/>
      <c r="X1786" s="110"/>
      <c r="Y1786" s="110"/>
      <c r="Z1786" s="110"/>
      <c r="AA1786" s="110"/>
      <c r="AB1786" s="110"/>
      <c r="AC1786" s="110"/>
      <c r="AD1786" s="110"/>
      <c r="AE1786" s="110"/>
      <c r="AF1786" s="110"/>
      <c r="AG1786" s="110"/>
      <c r="AH1786" s="110"/>
      <c r="AI1786" s="110"/>
      <c r="AJ1786" s="110"/>
      <c r="AK1786" s="110"/>
      <c r="AL1786" s="110"/>
      <c r="AM1786" s="110"/>
      <c r="AN1786" s="110"/>
      <c r="AO1786" s="110"/>
      <c r="AP1786" s="110"/>
      <c r="AQ1786" s="110"/>
      <c r="AR1786" s="110"/>
      <c r="AS1786" s="110"/>
      <c r="AT1786" s="110"/>
      <c r="AU1786" s="110"/>
      <c r="AV1786" s="110"/>
      <c r="AW1786" s="110"/>
      <c r="AX1786" s="110"/>
      <c r="AY1786" s="110"/>
      <c r="AZ1786" s="110"/>
    </row>
    <row r="1787" spans="2:52" s="16" customFormat="1" x14ac:dyDescent="0.25">
      <c r="B1787" s="53"/>
      <c r="C1787" s="15"/>
      <c r="I1787" s="15"/>
      <c r="O1787" s="110"/>
      <c r="P1787" s="110"/>
      <c r="Q1787" s="110"/>
      <c r="R1787" s="110"/>
      <c r="S1787" s="110"/>
      <c r="T1787" s="110"/>
      <c r="U1787" s="110"/>
      <c r="V1787" s="110"/>
      <c r="W1787" s="110"/>
      <c r="X1787" s="110"/>
      <c r="Y1787" s="110"/>
      <c r="Z1787" s="110"/>
      <c r="AA1787" s="110"/>
      <c r="AB1787" s="110"/>
      <c r="AC1787" s="110"/>
      <c r="AD1787" s="110"/>
      <c r="AE1787" s="110"/>
      <c r="AF1787" s="110"/>
      <c r="AG1787" s="110"/>
      <c r="AH1787" s="110"/>
      <c r="AI1787" s="110"/>
      <c r="AJ1787" s="110"/>
      <c r="AK1787" s="110"/>
      <c r="AL1787" s="110"/>
      <c r="AM1787" s="110"/>
      <c r="AN1787" s="110"/>
      <c r="AO1787" s="110"/>
      <c r="AP1787" s="110"/>
      <c r="AQ1787" s="110"/>
      <c r="AR1787" s="110"/>
      <c r="AS1787" s="110"/>
      <c r="AT1787" s="110"/>
      <c r="AU1787" s="110"/>
      <c r="AV1787" s="110"/>
      <c r="AW1787" s="110"/>
      <c r="AX1787" s="110"/>
      <c r="AY1787" s="110"/>
      <c r="AZ1787" s="110"/>
    </row>
    <row r="1788" spans="2:52" s="16" customFormat="1" x14ac:dyDescent="0.25">
      <c r="B1788" s="53"/>
      <c r="C1788" s="15"/>
      <c r="I1788" s="15"/>
      <c r="O1788" s="110"/>
      <c r="P1788" s="110"/>
      <c r="Q1788" s="110"/>
      <c r="R1788" s="110"/>
      <c r="S1788" s="110"/>
      <c r="T1788" s="110"/>
      <c r="U1788" s="110"/>
      <c r="V1788" s="110"/>
      <c r="W1788" s="110"/>
      <c r="X1788" s="110"/>
      <c r="Y1788" s="110"/>
      <c r="Z1788" s="110"/>
      <c r="AA1788" s="110"/>
      <c r="AB1788" s="110"/>
      <c r="AC1788" s="110"/>
      <c r="AD1788" s="110"/>
      <c r="AE1788" s="110"/>
      <c r="AF1788" s="110"/>
      <c r="AG1788" s="110"/>
      <c r="AH1788" s="110"/>
      <c r="AI1788" s="110"/>
      <c r="AJ1788" s="110"/>
      <c r="AK1788" s="110"/>
      <c r="AL1788" s="110"/>
      <c r="AM1788" s="110"/>
      <c r="AN1788" s="110"/>
      <c r="AO1788" s="110"/>
      <c r="AP1788" s="110"/>
      <c r="AQ1788" s="110"/>
      <c r="AR1788" s="110"/>
      <c r="AS1788" s="110"/>
      <c r="AT1788" s="110"/>
      <c r="AU1788" s="110"/>
      <c r="AV1788" s="110"/>
      <c r="AW1788" s="110"/>
      <c r="AX1788" s="110"/>
      <c r="AY1788" s="110"/>
      <c r="AZ1788" s="110"/>
    </row>
    <row r="1789" spans="2:52" s="16" customFormat="1" x14ac:dyDescent="0.25">
      <c r="B1789" s="53"/>
      <c r="C1789" s="15"/>
      <c r="I1789" s="15"/>
      <c r="O1789" s="110"/>
      <c r="P1789" s="110"/>
      <c r="Q1789" s="110"/>
      <c r="R1789" s="110"/>
      <c r="S1789" s="110"/>
      <c r="T1789" s="110"/>
      <c r="U1789" s="110"/>
      <c r="V1789" s="110"/>
      <c r="W1789" s="110"/>
      <c r="X1789" s="110"/>
      <c r="Y1789" s="110"/>
      <c r="Z1789" s="110"/>
      <c r="AA1789" s="110"/>
      <c r="AB1789" s="110"/>
      <c r="AC1789" s="110"/>
      <c r="AD1789" s="110"/>
      <c r="AE1789" s="110"/>
      <c r="AF1789" s="110"/>
      <c r="AG1789" s="110"/>
      <c r="AH1789" s="110"/>
      <c r="AI1789" s="110"/>
      <c r="AJ1789" s="110"/>
      <c r="AK1789" s="110"/>
      <c r="AL1789" s="110"/>
      <c r="AM1789" s="110"/>
      <c r="AN1789" s="110"/>
      <c r="AO1789" s="110"/>
      <c r="AP1789" s="110"/>
      <c r="AQ1789" s="110"/>
      <c r="AR1789" s="110"/>
      <c r="AS1789" s="110"/>
      <c r="AT1789" s="110"/>
      <c r="AU1789" s="110"/>
      <c r="AV1789" s="110"/>
      <c r="AW1789" s="110"/>
      <c r="AX1789" s="110"/>
      <c r="AY1789" s="110"/>
      <c r="AZ1789" s="110"/>
    </row>
    <row r="1790" spans="2:52" s="16" customFormat="1" x14ac:dyDescent="0.25">
      <c r="B1790" s="53"/>
      <c r="C1790" s="15"/>
      <c r="I1790" s="15"/>
      <c r="O1790" s="110"/>
      <c r="P1790" s="110"/>
      <c r="Q1790" s="110"/>
      <c r="R1790" s="110"/>
      <c r="S1790" s="110"/>
      <c r="T1790" s="110"/>
      <c r="U1790" s="110"/>
      <c r="V1790" s="110"/>
      <c r="W1790" s="110"/>
      <c r="X1790" s="110"/>
      <c r="Y1790" s="110"/>
      <c r="Z1790" s="110"/>
      <c r="AA1790" s="110"/>
      <c r="AB1790" s="110"/>
      <c r="AC1790" s="110"/>
      <c r="AD1790" s="110"/>
      <c r="AE1790" s="110"/>
      <c r="AF1790" s="110"/>
      <c r="AG1790" s="110"/>
      <c r="AH1790" s="110"/>
      <c r="AI1790" s="110"/>
      <c r="AJ1790" s="110"/>
      <c r="AK1790" s="110"/>
      <c r="AL1790" s="110"/>
      <c r="AM1790" s="110"/>
      <c r="AN1790" s="110"/>
      <c r="AO1790" s="110"/>
      <c r="AP1790" s="110"/>
      <c r="AQ1790" s="110"/>
      <c r="AR1790" s="110"/>
      <c r="AS1790" s="110"/>
      <c r="AT1790" s="110"/>
      <c r="AU1790" s="110"/>
      <c r="AV1790" s="110"/>
      <c r="AW1790" s="110"/>
      <c r="AX1790" s="110"/>
      <c r="AY1790" s="110"/>
      <c r="AZ1790" s="110"/>
    </row>
    <row r="1791" spans="2:52" s="16" customFormat="1" x14ac:dyDescent="0.25">
      <c r="B1791" s="53"/>
      <c r="C1791" s="15"/>
      <c r="I1791" s="15"/>
      <c r="O1791" s="110"/>
      <c r="P1791" s="110"/>
      <c r="Q1791" s="110"/>
      <c r="R1791" s="110"/>
      <c r="S1791" s="110"/>
      <c r="T1791" s="110"/>
      <c r="U1791" s="110"/>
      <c r="V1791" s="110"/>
      <c r="W1791" s="110"/>
      <c r="X1791" s="110"/>
      <c r="Y1791" s="110"/>
      <c r="Z1791" s="110"/>
      <c r="AA1791" s="110"/>
      <c r="AB1791" s="110"/>
      <c r="AC1791" s="110"/>
      <c r="AD1791" s="110"/>
      <c r="AE1791" s="110"/>
      <c r="AF1791" s="110"/>
      <c r="AG1791" s="110"/>
      <c r="AH1791" s="110"/>
      <c r="AI1791" s="110"/>
      <c r="AJ1791" s="110"/>
      <c r="AK1791" s="110"/>
      <c r="AL1791" s="110"/>
      <c r="AM1791" s="110"/>
      <c r="AN1791" s="110"/>
      <c r="AO1791" s="110"/>
      <c r="AP1791" s="110"/>
      <c r="AQ1791" s="110"/>
      <c r="AR1791" s="110"/>
      <c r="AS1791" s="110"/>
      <c r="AT1791" s="110"/>
      <c r="AU1791" s="110"/>
      <c r="AV1791" s="110"/>
      <c r="AW1791" s="110"/>
      <c r="AX1791" s="110"/>
      <c r="AY1791" s="110"/>
      <c r="AZ1791" s="110"/>
    </row>
    <row r="1792" spans="2:52" s="16" customFormat="1" x14ac:dyDescent="0.25">
      <c r="B1792" s="53"/>
      <c r="C1792" s="15"/>
      <c r="I1792" s="15"/>
      <c r="O1792" s="110"/>
      <c r="P1792" s="110"/>
      <c r="Q1792" s="110"/>
      <c r="R1792" s="110"/>
      <c r="S1792" s="110"/>
      <c r="T1792" s="110"/>
      <c r="U1792" s="110"/>
      <c r="V1792" s="110"/>
      <c r="W1792" s="110"/>
      <c r="X1792" s="110"/>
      <c r="Y1792" s="110"/>
      <c r="Z1792" s="110"/>
      <c r="AA1792" s="110"/>
      <c r="AB1792" s="110"/>
      <c r="AC1792" s="110"/>
      <c r="AD1792" s="110"/>
      <c r="AE1792" s="110"/>
      <c r="AF1792" s="110"/>
      <c r="AG1792" s="110"/>
      <c r="AH1792" s="110"/>
      <c r="AI1792" s="110"/>
      <c r="AJ1792" s="110"/>
      <c r="AK1792" s="110"/>
      <c r="AL1792" s="110"/>
      <c r="AM1792" s="110"/>
      <c r="AN1792" s="110"/>
      <c r="AO1792" s="110"/>
      <c r="AP1792" s="110"/>
      <c r="AQ1792" s="110"/>
      <c r="AR1792" s="110"/>
      <c r="AS1792" s="110"/>
      <c r="AT1792" s="110"/>
      <c r="AU1792" s="110"/>
      <c r="AV1792" s="110"/>
      <c r="AW1792" s="110"/>
      <c r="AX1792" s="110"/>
      <c r="AY1792" s="110"/>
      <c r="AZ1792" s="110"/>
    </row>
    <row r="1793" spans="2:52" s="16" customFormat="1" x14ac:dyDescent="0.25">
      <c r="B1793" s="53"/>
      <c r="C1793" s="15"/>
      <c r="I1793" s="15"/>
      <c r="O1793" s="110"/>
      <c r="P1793" s="110"/>
      <c r="Q1793" s="110"/>
      <c r="R1793" s="110"/>
      <c r="S1793" s="110"/>
      <c r="T1793" s="110"/>
      <c r="U1793" s="110"/>
      <c r="V1793" s="110"/>
      <c r="W1793" s="110"/>
      <c r="X1793" s="110"/>
      <c r="Y1793" s="110"/>
      <c r="Z1793" s="110"/>
      <c r="AA1793" s="110"/>
      <c r="AB1793" s="110"/>
      <c r="AC1793" s="110"/>
      <c r="AD1793" s="110"/>
      <c r="AE1793" s="110"/>
      <c r="AF1793" s="110"/>
      <c r="AG1793" s="110"/>
      <c r="AH1793" s="110"/>
      <c r="AI1793" s="110"/>
      <c r="AJ1793" s="110"/>
      <c r="AK1793" s="110"/>
      <c r="AL1793" s="110"/>
      <c r="AM1793" s="110"/>
      <c r="AN1793" s="110"/>
      <c r="AO1793" s="110"/>
      <c r="AP1793" s="110"/>
      <c r="AQ1793" s="110"/>
      <c r="AR1793" s="110"/>
      <c r="AS1793" s="110"/>
      <c r="AT1793" s="110"/>
      <c r="AU1793" s="110"/>
      <c r="AV1793" s="110"/>
      <c r="AW1793" s="110"/>
      <c r="AX1793" s="110"/>
      <c r="AY1793" s="110"/>
      <c r="AZ1793" s="110"/>
    </row>
    <row r="1794" spans="2:52" s="16" customFormat="1" x14ac:dyDescent="0.25">
      <c r="B1794" s="53"/>
      <c r="C1794" s="15"/>
      <c r="I1794" s="15"/>
      <c r="O1794" s="110"/>
      <c r="P1794" s="110"/>
      <c r="Q1794" s="110"/>
      <c r="R1794" s="110"/>
      <c r="S1794" s="110"/>
      <c r="T1794" s="110"/>
      <c r="U1794" s="110"/>
      <c r="V1794" s="110"/>
      <c r="W1794" s="110"/>
      <c r="X1794" s="110"/>
      <c r="Y1794" s="110"/>
      <c r="Z1794" s="110"/>
      <c r="AA1794" s="110"/>
      <c r="AB1794" s="110"/>
      <c r="AC1794" s="110"/>
      <c r="AD1794" s="110"/>
      <c r="AE1794" s="110"/>
      <c r="AF1794" s="110"/>
      <c r="AG1794" s="110"/>
      <c r="AH1794" s="110"/>
      <c r="AI1794" s="110"/>
      <c r="AJ1794" s="110"/>
      <c r="AK1794" s="110"/>
      <c r="AL1794" s="110"/>
      <c r="AM1794" s="110"/>
      <c r="AN1794" s="110"/>
      <c r="AO1794" s="110"/>
      <c r="AP1794" s="110"/>
      <c r="AQ1794" s="110"/>
      <c r="AR1794" s="110"/>
      <c r="AS1794" s="110"/>
      <c r="AT1794" s="110"/>
      <c r="AU1794" s="110"/>
      <c r="AV1794" s="110"/>
      <c r="AW1794" s="110"/>
      <c r="AX1794" s="110"/>
      <c r="AY1794" s="110"/>
      <c r="AZ1794" s="110"/>
    </row>
    <row r="1795" spans="2:52" s="16" customFormat="1" x14ac:dyDescent="0.25">
      <c r="B1795" s="53"/>
      <c r="C1795" s="15"/>
      <c r="I1795" s="15"/>
      <c r="O1795" s="110"/>
      <c r="P1795" s="110"/>
      <c r="Q1795" s="110"/>
      <c r="R1795" s="110"/>
      <c r="S1795" s="110"/>
      <c r="T1795" s="110"/>
      <c r="U1795" s="110"/>
      <c r="V1795" s="110"/>
      <c r="W1795" s="110"/>
      <c r="X1795" s="110"/>
      <c r="Y1795" s="110"/>
      <c r="Z1795" s="110"/>
      <c r="AA1795" s="110"/>
      <c r="AB1795" s="110"/>
      <c r="AC1795" s="110"/>
      <c r="AD1795" s="110"/>
      <c r="AE1795" s="110"/>
      <c r="AF1795" s="110"/>
      <c r="AG1795" s="110"/>
      <c r="AH1795" s="110"/>
      <c r="AI1795" s="110"/>
      <c r="AJ1795" s="110"/>
      <c r="AK1795" s="110"/>
      <c r="AL1795" s="110"/>
      <c r="AM1795" s="110"/>
      <c r="AN1795" s="110"/>
      <c r="AO1795" s="110"/>
      <c r="AP1795" s="110"/>
      <c r="AQ1795" s="110"/>
      <c r="AR1795" s="110"/>
      <c r="AS1795" s="110"/>
      <c r="AT1795" s="110"/>
      <c r="AU1795" s="110"/>
      <c r="AV1795" s="110"/>
      <c r="AW1795" s="110"/>
      <c r="AX1795" s="110"/>
      <c r="AY1795" s="110"/>
      <c r="AZ1795" s="110"/>
    </row>
    <row r="1796" spans="2:52" s="16" customFormat="1" x14ac:dyDescent="0.25">
      <c r="B1796" s="53"/>
      <c r="C1796" s="15"/>
      <c r="I1796" s="15"/>
      <c r="O1796" s="110"/>
      <c r="P1796" s="110"/>
      <c r="Q1796" s="110"/>
      <c r="R1796" s="110"/>
      <c r="S1796" s="110"/>
      <c r="T1796" s="110"/>
      <c r="U1796" s="110"/>
      <c r="V1796" s="110"/>
      <c r="W1796" s="110"/>
      <c r="X1796" s="110"/>
      <c r="Y1796" s="110"/>
      <c r="Z1796" s="110"/>
      <c r="AA1796" s="110"/>
      <c r="AB1796" s="110"/>
      <c r="AC1796" s="110"/>
      <c r="AD1796" s="110"/>
      <c r="AE1796" s="110"/>
      <c r="AF1796" s="110"/>
      <c r="AG1796" s="110"/>
      <c r="AH1796" s="110"/>
      <c r="AI1796" s="110"/>
      <c r="AJ1796" s="110"/>
      <c r="AK1796" s="110"/>
      <c r="AL1796" s="110"/>
      <c r="AM1796" s="110"/>
      <c r="AN1796" s="110"/>
      <c r="AO1796" s="110"/>
      <c r="AP1796" s="110"/>
      <c r="AQ1796" s="110"/>
      <c r="AR1796" s="110"/>
      <c r="AS1796" s="110"/>
      <c r="AT1796" s="110"/>
      <c r="AU1796" s="110"/>
      <c r="AV1796" s="110"/>
      <c r="AW1796" s="110"/>
      <c r="AX1796" s="110"/>
      <c r="AY1796" s="110"/>
      <c r="AZ1796" s="110"/>
    </row>
    <row r="1797" spans="2:52" s="16" customFormat="1" x14ac:dyDescent="0.25">
      <c r="B1797" s="53"/>
      <c r="C1797" s="15"/>
      <c r="I1797" s="15"/>
      <c r="O1797" s="110"/>
      <c r="P1797" s="110"/>
      <c r="Q1797" s="110"/>
      <c r="R1797" s="110"/>
      <c r="S1797" s="110"/>
      <c r="T1797" s="110"/>
      <c r="U1797" s="110"/>
      <c r="V1797" s="110"/>
      <c r="W1797" s="110"/>
      <c r="X1797" s="110"/>
      <c r="Y1797" s="110"/>
      <c r="Z1797" s="110"/>
      <c r="AA1797" s="110"/>
      <c r="AB1797" s="110"/>
      <c r="AC1797" s="110"/>
      <c r="AD1797" s="110"/>
      <c r="AE1797" s="110"/>
      <c r="AF1797" s="110"/>
      <c r="AG1797" s="110"/>
      <c r="AH1797" s="110"/>
      <c r="AI1797" s="110"/>
      <c r="AJ1797" s="110"/>
      <c r="AK1797" s="110"/>
      <c r="AL1797" s="110"/>
      <c r="AM1797" s="110"/>
      <c r="AN1797" s="110"/>
      <c r="AO1797" s="110"/>
      <c r="AP1797" s="110"/>
      <c r="AQ1797" s="110"/>
      <c r="AR1797" s="110"/>
      <c r="AS1797" s="110"/>
      <c r="AT1797" s="110"/>
      <c r="AU1797" s="110"/>
      <c r="AV1797" s="110"/>
      <c r="AW1797" s="110"/>
      <c r="AX1797" s="110"/>
      <c r="AY1797" s="110"/>
      <c r="AZ1797" s="110"/>
    </row>
    <row r="1798" spans="2:52" s="16" customFormat="1" x14ac:dyDescent="0.25">
      <c r="B1798" s="53"/>
      <c r="C1798" s="15"/>
      <c r="I1798" s="15"/>
      <c r="O1798" s="110"/>
      <c r="P1798" s="110"/>
      <c r="Q1798" s="110"/>
      <c r="R1798" s="110"/>
      <c r="S1798" s="110"/>
      <c r="T1798" s="110"/>
      <c r="U1798" s="110"/>
      <c r="V1798" s="110"/>
      <c r="W1798" s="110"/>
      <c r="X1798" s="110"/>
      <c r="Y1798" s="110"/>
      <c r="Z1798" s="110"/>
      <c r="AA1798" s="110"/>
      <c r="AB1798" s="110"/>
      <c r="AC1798" s="110"/>
      <c r="AD1798" s="110"/>
      <c r="AE1798" s="110"/>
      <c r="AF1798" s="110"/>
      <c r="AG1798" s="110"/>
      <c r="AH1798" s="110"/>
      <c r="AI1798" s="110"/>
      <c r="AJ1798" s="110"/>
      <c r="AK1798" s="110"/>
      <c r="AL1798" s="110"/>
      <c r="AM1798" s="110"/>
      <c r="AN1798" s="110"/>
      <c r="AO1798" s="110"/>
      <c r="AP1798" s="110"/>
      <c r="AQ1798" s="110"/>
      <c r="AR1798" s="110"/>
      <c r="AS1798" s="110"/>
      <c r="AT1798" s="110"/>
      <c r="AU1798" s="110"/>
      <c r="AV1798" s="110"/>
      <c r="AW1798" s="110"/>
      <c r="AX1798" s="110"/>
      <c r="AY1798" s="110"/>
      <c r="AZ1798" s="110"/>
    </row>
    <row r="1799" spans="2:52" s="16" customFormat="1" x14ac:dyDescent="0.25">
      <c r="B1799" s="53"/>
      <c r="C1799" s="15"/>
      <c r="I1799" s="15"/>
      <c r="O1799" s="110"/>
      <c r="P1799" s="110"/>
      <c r="Q1799" s="110"/>
      <c r="R1799" s="110"/>
      <c r="S1799" s="110"/>
      <c r="T1799" s="110"/>
      <c r="U1799" s="110"/>
      <c r="V1799" s="110"/>
      <c r="W1799" s="110"/>
      <c r="X1799" s="110"/>
      <c r="Y1799" s="110"/>
      <c r="Z1799" s="110"/>
      <c r="AA1799" s="110"/>
      <c r="AB1799" s="110"/>
      <c r="AC1799" s="110"/>
      <c r="AD1799" s="110"/>
      <c r="AE1799" s="110"/>
      <c r="AF1799" s="110"/>
      <c r="AG1799" s="110"/>
      <c r="AH1799" s="110"/>
      <c r="AI1799" s="110"/>
      <c r="AJ1799" s="110"/>
      <c r="AK1799" s="110"/>
      <c r="AL1799" s="110"/>
      <c r="AM1799" s="110"/>
      <c r="AN1799" s="110"/>
      <c r="AO1799" s="110"/>
      <c r="AP1799" s="110"/>
      <c r="AQ1799" s="110"/>
      <c r="AR1799" s="110"/>
      <c r="AS1799" s="110"/>
      <c r="AT1799" s="110"/>
      <c r="AU1799" s="110"/>
      <c r="AV1799" s="110"/>
      <c r="AW1799" s="110"/>
      <c r="AX1799" s="110"/>
      <c r="AY1799" s="110"/>
      <c r="AZ1799" s="110"/>
    </row>
    <row r="1800" spans="2:52" s="16" customFormat="1" x14ac:dyDescent="0.25">
      <c r="B1800" s="53"/>
      <c r="C1800" s="15"/>
      <c r="I1800" s="15"/>
      <c r="O1800" s="110"/>
      <c r="P1800" s="110"/>
      <c r="Q1800" s="110"/>
      <c r="R1800" s="110"/>
      <c r="S1800" s="110"/>
      <c r="T1800" s="110"/>
      <c r="U1800" s="110"/>
      <c r="V1800" s="110"/>
      <c r="W1800" s="110"/>
      <c r="X1800" s="110"/>
      <c r="Y1800" s="110"/>
      <c r="Z1800" s="110"/>
      <c r="AA1800" s="110"/>
      <c r="AB1800" s="110"/>
      <c r="AC1800" s="110"/>
      <c r="AD1800" s="110"/>
      <c r="AE1800" s="110"/>
      <c r="AF1800" s="110"/>
      <c r="AG1800" s="110"/>
      <c r="AH1800" s="110"/>
      <c r="AI1800" s="110"/>
      <c r="AJ1800" s="110"/>
      <c r="AK1800" s="110"/>
      <c r="AL1800" s="110"/>
      <c r="AM1800" s="110"/>
      <c r="AN1800" s="110"/>
      <c r="AO1800" s="110"/>
      <c r="AP1800" s="110"/>
      <c r="AQ1800" s="110"/>
      <c r="AR1800" s="110"/>
      <c r="AS1800" s="110"/>
      <c r="AT1800" s="110"/>
      <c r="AU1800" s="110"/>
      <c r="AV1800" s="110"/>
      <c r="AW1800" s="110"/>
      <c r="AX1800" s="110"/>
      <c r="AY1800" s="110"/>
      <c r="AZ1800" s="110"/>
    </row>
    <row r="1801" spans="2:52" s="16" customFormat="1" x14ac:dyDescent="0.25">
      <c r="B1801" s="53"/>
      <c r="C1801" s="15"/>
      <c r="I1801" s="15"/>
      <c r="O1801" s="110"/>
      <c r="P1801" s="110"/>
      <c r="Q1801" s="110"/>
      <c r="R1801" s="110"/>
      <c r="S1801" s="110"/>
      <c r="T1801" s="110"/>
      <c r="U1801" s="110"/>
      <c r="V1801" s="110"/>
      <c r="W1801" s="110"/>
      <c r="X1801" s="110"/>
      <c r="Y1801" s="110"/>
      <c r="Z1801" s="110"/>
      <c r="AA1801" s="110"/>
      <c r="AB1801" s="110"/>
      <c r="AC1801" s="110"/>
      <c r="AD1801" s="110"/>
      <c r="AE1801" s="110"/>
      <c r="AF1801" s="110"/>
      <c r="AG1801" s="110"/>
      <c r="AH1801" s="110"/>
      <c r="AI1801" s="110"/>
      <c r="AJ1801" s="110"/>
      <c r="AK1801" s="110"/>
      <c r="AL1801" s="110"/>
      <c r="AM1801" s="110"/>
      <c r="AN1801" s="110"/>
      <c r="AO1801" s="110"/>
      <c r="AP1801" s="110"/>
      <c r="AQ1801" s="110"/>
      <c r="AR1801" s="110"/>
      <c r="AS1801" s="110"/>
      <c r="AT1801" s="110"/>
      <c r="AU1801" s="110"/>
      <c r="AV1801" s="110"/>
      <c r="AW1801" s="110"/>
      <c r="AX1801" s="110"/>
      <c r="AY1801" s="110"/>
      <c r="AZ1801" s="110"/>
    </row>
    <row r="1802" spans="2:52" s="16" customFormat="1" x14ac:dyDescent="0.25">
      <c r="B1802" s="53"/>
      <c r="C1802" s="15"/>
      <c r="I1802" s="15"/>
      <c r="O1802" s="110"/>
      <c r="P1802" s="110"/>
      <c r="Q1802" s="110"/>
      <c r="R1802" s="110"/>
      <c r="S1802" s="110"/>
      <c r="T1802" s="110"/>
      <c r="U1802" s="110"/>
      <c r="V1802" s="110"/>
      <c r="W1802" s="110"/>
      <c r="X1802" s="110"/>
      <c r="Y1802" s="110"/>
      <c r="Z1802" s="110"/>
      <c r="AA1802" s="110"/>
      <c r="AB1802" s="110"/>
      <c r="AC1802" s="110"/>
      <c r="AD1802" s="110"/>
      <c r="AE1802" s="110"/>
      <c r="AF1802" s="110"/>
      <c r="AG1802" s="110"/>
      <c r="AH1802" s="110"/>
      <c r="AI1802" s="110"/>
      <c r="AJ1802" s="110"/>
      <c r="AK1802" s="110"/>
      <c r="AL1802" s="110"/>
      <c r="AM1802" s="110"/>
      <c r="AN1802" s="110"/>
      <c r="AO1802" s="110"/>
      <c r="AP1802" s="110"/>
      <c r="AQ1802" s="110"/>
      <c r="AR1802" s="110"/>
      <c r="AS1802" s="110"/>
      <c r="AT1802" s="110"/>
      <c r="AU1802" s="110"/>
      <c r="AV1802" s="110"/>
      <c r="AW1802" s="110"/>
      <c r="AX1802" s="110"/>
      <c r="AY1802" s="110"/>
      <c r="AZ1802" s="110"/>
    </row>
    <row r="1803" spans="2:52" s="16" customFormat="1" x14ac:dyDescent="0.25">
      <c r="B1803" s="53"/>
      <c r="C1803" s="15"/>
      <c r="I1803" s="15"/>
      <c r="O1803" s="110"/>
      <c r="P1803" s="110"/>
      <c r="Q1803" s="110"/>
      <c r="R1803" s="110"/>
      <c r="S1803" s="110"/>
      <c r="T1803" s="110"/>
      <c r="U1803" s="110"/>
      <c r="V1803" s="110"/>
      <c r="W1803" s="110"/>
      <c r="X1803" s="110"/>
      <c r="Y1803" s="110"/>
      <c r="Z1803" s="110"/>
      <c r="AA1803" s="110"/>
      <c r="AB1803" s="110"/>
      <c r="AC1803" s="110"/>
      <c r="AD1803" s="110"/>
      <c r="AE1803" s="110"/>
      <c r="AF1803" s="110"/>
      <c r="AG1803" s="110"/>
      <c r="AH1803" s="110"/>
      <c r="AI1803" s="110"/>
      <c r="AJ1803" s="110"/>
      <c r="AK1803" s="110"/>
      <c r="AL1803" s="110"/>
      <c r="AM1803" s="110"/>
      <c r="AN1803" s="110"/>
      <c r="AO1803" s="110"/>
      <c r="AP1803" s="110"/>
      <c r="AQ1803" s="110"/>
      <c r="AR1803" s="110"/>
      <c r="AS1803" s="110"/>
      <c r="AT1803" s="110"/>
      <c r="AU1803" s="110"/>
      <c r="AV1803" s="110"/>
      <c r="AW1803" s="110"/>
      <c r="AX1803" s="110"/>
      <c r="AY1803" s="110"/>
      <c r="AZ1803" s="110"/>
    </row>
    <row r="1804" spans="2:52" s="16" customFormat="1" x14ac:dyDescent="0.25">
      <c r="B1804" s="53"/>
      <c r="C1804" s="15"/>
      <c r="I1804" s="15"/>
      <c r="O1804" s="110"/>
      <c r="P1804" s="110"/>
      <c r="Q1804" s="110"/>
      <c r="R1804" s="110"/>
      <c r="S1804" s="110"/>
      <c r="T1804" s="110"/>
      <c r="U1804" s="110"/>
      <c r="V1804" s="110"/>
      <c r="W1804" s="110"/>
      <c r="X1804" s="110"/>
      <c r="Y1804" s="110"/>
      <c r="Z1804" s="110"/>
      <c r="AA1804" s="110"/>
      <c r="AB1804" s="110"/>
      <c r="AC1804" s="110"/>
      <c r="AD1804" s="110"/>
      <c r="AE1804" s="110"/>
      <c r="AF1804" s="110"/>
      <c r="AG1804" s="110"/>
      <c r="AH1804" s="110"/>
      <c r="AI1804" s="110"/>
      <c r="AJ1804" s="110"/>
      <c r="AK1804" s="110"/>
      <c r="AL1804" s="110"/>
      <c r="AM1804" s="110"/>
      <c r="AN1804" s="110"/>
      <c r="AO1804" s="110"/>
      <c r="AP1804" s="110"/>
      <c r="AQ1804" s="110"/>
      <c r="AR1804" s="110"/>
      <c r="AS1804" s="110"/>
      <c r="AT1804" s="110"/>
      <c r="AU1804" s="110"/>
      <c r="AV1804" s="110"/>
      <c r="AW1804" s="110"/>
      <c r="AX1804" s="110"/>
      <c r="AY1804" s="110"/>
      <c r="AZ1804" s="110"/>
    </row>
    <row r="1805" spans="2:52" s="16" customFormat="1" x14ac:dyDescent="0.25">
      <c r="B1805" s="53"/>
      <c r="C1805" s="15"/>
      <c r="I1805" s="15"/>
      <c r="O1805" s="110"/>
      <c r="P1805" s="110"/>
      <c r="Q1805" s="110"/>
      <c r="R1805" s="110"/>
      <c r="S1805" s="110"/>
      <c r="T1805" s="110"/>
      <c r="U1805" s="110"/>
      <c r="V1805" s="110"/>
      <c r="W1805" s="110"/>
      <c r="X1805" s="110"/>
      <c r="Y1805" s="110"/>
      <c r="Z1805" s="110"/>
      <c r="AA1805" s="110"/>
      <c r="AB1805" s="110"/>
      <c r="AC1805" s="110"/>
      <c r="AD1805" s="110"/>
      <c r="AE1805" s="110"/>
      <c r="AF1805" s="110"/>
      <c r="AG1805" s="110"/>
      <c r="AH1805" s="110"/>
      <c r="AI1805" s="110"/>
      <c r="AJ1805" s="110"/>
      <c r="AK1805" s="110"/>
      <c r="AL1805" s="110"/>
      <c r="AM1805" s="110"/>
      <c r="AN1805" s="110"/>
      <c r="AO1805" s="110"/>
      <c r="AP1805" s="110"/>
      <c r="AQ1805" s="110"/>
      <c r="AR1805" s="110"/>
      <c r="AS1805" s="110"/>
      <c r="AT1805" s="110"/>
      <c r="AU1805" s="110"/>
      <c r="AV1805" s="110"/>
      <c r="AW1805" s="110"/>
      <c r="AX1805" s="110"/>
      <c r="AY1805" s="110"/>
      <c r="AZ1805" s="110"/>
    </row>
    <row r="1806" spans="2:52" s="16" customFormat="1" x14ac:dyDescent="0.25">
      <c r="B1806" s="53"/>
      <c r="C1806" s="15"/>
      <c r="I1806" s="15"/>
      <c r="O1806" s="110"/>
      <c r="P1806" s="110"/>
      <c r="Q1806" s="110"/>
      <c r="R1806" s="110"/>
      <c r="S1806" s="110"/>
      <c r="T1806" s="110"/>
      <c r="U1806" s="110"/>
      <c r="V1806" s="110"/>
      <c r="W1806" s="110"/>
      <c r="X1806" s="110"/>
      <c r="Y1806" s="110"/>
      <c r="Z1806" s="110"/>
      <c r="AA1806" s="110"/>
      <c r="AB1806" s="110"/>
      <c r="AC1806" s="110"/>
      <c r="AD1806" s="110"/>
      <c r="AE1806" s="110"/>
      <c r="AF1806" s="110"/>
      <c r="AG1806" s="110"/>
      <c r="AH1806" s="110"/>
      <c r="AI1806" s="110"/>
      <c r="AJ1806" s="110"/>
      <c r="AK1806" s="110"/>
      <c r="AL1806" s="110"/>
      <c r="AM1806" s="110"/>
      <c r="AN1806" s="110"/>
      <c r="AO1806" s="110"/>
      <c r="AP1806" s="110"/>
      <c r="AQ1806" s="110"/>
      <c r="AR1806" s="110"/>
      <c r="AS1806" s="110"/>
      <c r="AT1806" s="110"/>
      <c r="AU1806" s="110"/>
      <c r="AV1806" s="110"/>
      <c r="AW1806" s="110"/>
      <c r="AX1806" s="110"/>
      <c r="AY1806" s="110"/>
      <c r="AZ1806" s="110"/>
    </row>
    <row r="1807" spans="2:52" s="16" customFormat="1" x14ac:dyDescent="0.25">
      <c r="B1807" s="53"/>
      <c r="C1807" s="15"/>
      <c r="I1807" s="15"/>
      <c r="O1807" s="110"/>
      <c r="P1807" s="110"/>
      <c r="Q1807" s="110"/>
      <c r="R1807" s="110"/>
      <c r="S1807" s="110"/>
      <c r="T1807" s="110"/>
      <c r="U1807" s="110"/>
      <c r="V1807" s="110"/>
      <c r="W1807" s="110"/>
      <c r="X1807" s="110"/>
      <c r="Y1807" s="110"/>
      <c r="Z1807" s="110"/>
      <c r="AA1807" s="110"/>
      <c r="AB1807" s="110"/>
      <c r="AC1807" s="110"/>
      <c r="AD1807" s="110"/>
      <c r="AE1807" s="110"/>
      <c r="AF1807" s="110"/>
      <c r="AG1807" s="110"/>
      <c r="AH1807" s="110"/>
      <c r="AI1807" s="110"/>
      <c r="AJ1807" s="110"/>
      <c r="AK1807" s="110"/>
      <c r="AL1807" s="110"/>
      <c r="AM1807" s="110"/>
      <c r="AN1807" s="110"/>
      <c r="AO1807" s="110"/>
      <c r="AP1807" s="110"/>
      <c r="AQ1807" s="110"/>
      <c r="AR1807" s="110"/>
      <c r="AS1807" s="110"/>
      <c r="AT1807" s="110"/>
      <c r="AU1807" s="110"/>
      <c r="AV1807" s="110"/>
      <c r="AW1807" s="110"/>
      <c r="AX1807" s="110"/>
      <c r="AY1807" s="110"/>
      <c r="AZ1807" s="110"/>
    </row>
    <row r="1808" spans="2:52" s="16" customFormat="1" x14ac:dyDescent="0.25">
      <c r="B1808" s="53"/>
      <c r="C1808" s="15"/>
      <c r="I1808" s="15"/>
      <c r="O1808" s="110"/>
      <c r="P1808" s="110"/>
      <c r="Q1808" s="110"/>
      <c r="R1808" s="110"/>
      <c r="S1808" s="110"/>
      <c r="T1808" s="110"/>
      <c r="U1808" s="110"/>
      <c r="V1808" s="110"/>
      <c r="W1808" s="110"/>
      <c r="X1808" s="110"/>
      <c r="Y1808" s="110"/>
      <c r="Z1808" s="110"/>
      <c r="AA1808" s="110"/>
      <c r="AB1808" s="110"/>
      <c r="AC1808" s="110"/>
      <c r="AD1808" s="110"/>
      <c r="AE1808" s="110"/>
      <c r="AF1808" s="110"/>
      <c r="AG1808" s="110"/>
      <c r="AH1808" s="110"/>
      <c r="AI1808" s="110"/>
      <c r="AJ1808" s="110"/>
      <c r="AK1808" s="110"/>
      <c r="AL1808" s="110"/>
      <c r="AM1808" s="110"/>
      <c r="AN1808" s="110"/>
      <c r="AO1808" s="110"/>
      <c r="AP1808" s="110"/>
      <c r="AQ1808" s="110"/>
      <c r="AR1808" s="110"/>
      <c r="AS1808" s="110"/>
      <c r="AT1808" s="110"/>
      <c r="AU1808" s="110"/>
      <c r="AV1808" s="110"/>
      <c r="AW1808" s="110"/>
      <c r="AX1808" s="110"/>
      <c r="AY1808" s="110"/>
      <c r="AZ1808" s="110"/>
    </row>
    <row r="1809" spans="2:52" s="16" customFormat="1" x14ac:dyDescent="0.25">
      <c r="B1809" s="53"/>
      <c r="C1809" s="15"/>
      <c r="I1809" s="15"/>
      <c r="O1809" s="110"/>
      <c r="P1809" s="110"/>
      <c r="Q1809" s="110"/>
      <c r="R1809" s="110"/>
      <c r="S1809" s="110"/>
      <c r="T1809" s="110"/>
      <c r="U1809" s="110"/>
      <c r="V1809" s="110"/>
      <c r="W1809" s="110"/>
      <c r="X1809" s="110"/>
      <c r="Y1809" s="110"/>
      <c r="Z1809" s="110"/>
      <c r="AA1809" s="110"/>
      <c r="AB1809" s="110"/>
      <c r="AC1809" s="110"/>
      <c r="AD1809" s="110"/>
      <c r="AE1809" s="110"/>
      <c r="AF1809" s="110"/>
      <c r="AG1809" s="110"/>
      <c r="AH1809" s="110"/>
      <c r="AI1809" s="110"/>
      <c r="AJ1809" s="110"/>
      <c r="AK1809" s="110"/>
      <c r="AL1809" s="110"/>
      <c r="AM1809" s="110"/>
      <c r="AN1809" s="110"/>
      <c r="AO1809" s="110"/>
      <c r="AP1809" s="110"/>
      <c r="AQ1809" s="110"/>
      <c r="AR1809" s="110"/>
      <c r="AS1809" s="110"/>
      <c r="AT1809" s="110"/>
      <c r="AU1809" s="110"/>
      <c r="AV1809" s="110"/>
      <c r="AW1809" s="110"/>
      <c r="AX1809" s="110"/>
      <c r="AY1809" s="110"/>
      <c r="AZ1809" s="110"/>
    </row>
    <row r="1810" spans="2:52" s="16" customFormat="1" x14ac:dyDescent="0.25">
      <c r="B1810" s="53"/>
      <c r="C1810" s="15"/>
      <c r="I1810" s="15"/>
      <c r="O1810" s="110"/>
      <c r="P1810" s="110"/>
      <c r="Q1810" s="110"/>
      <c r="R1810" s="110"/>
      <c r="S1810" s="110"/>
      <c r="T1810" s="110"/>
      <c r="U1810" s="110"/>
      <c r="V1810" s="110"/>
      <c r="W1810" s="110"/>
      <c r="X1810" s="110"/>
      <c r="Y1810" s="110"/>
      <c r="Z1810" s="110"/>
      <c r="AA1810" s="110"/>
      <c r="AB1810" s="110"/>
      <c r="AC1810" s="110"/>
      <c r="AD1810" s="110"/>
      <c r="AE1810" s="110"/>
      <c r="AF1810" s="110"/>
      <c r="AG1810" s="110"/>
      <c r="AH1810" s="110"/>
      <c r="AI1810" s="110"/>
      <c r="AJ1810" s="110"/>
      <c r="AK1810" s="110"/>
      <c r="AL1810" s="110"/>
      <c r="AM1810" s="110"/>
      <c r="AN1810" s="110"/>
      <c r="AO1810" s="110"/>
      <c r="AP1810" s="110"/>
      <c r="AQ1810" s="110"/>
      <c r="AR1810" s="110"/>
      <c r="AS1810" s="110"/>
      <c r="AT1810" s="110"/>
      <c r="AU1810" s="110"/>
      <c r="AV1810" s="110"/>
      <c r="AW1810" s="110"/>
      <c r="AX1810" s="110"/>
      <c r="AY1810" s="110"/>
      <c r="AZ1810" s="110"/>
    </row>
    <row r="1811" spans="2:52" s="16" customFormat="1" x14ac:dyDescent="0.25">
      <c r="B1811" s="53"/>
      <c r="C1811" s="15"/>
      <c r="I1811" s="15"/>
      <c r="O1811" s="110"/>
      <c r="P1811" s="110"/>
      <c r="Q1811" s="110"/>
      <c r="R1811" s="110"/>
      <c r="S1811" s="110"/>
      <c r="T1811" s="110"/>
      <c r="U1811" s="110"/>
      <c r="V1811" s="110"/>
      <c r="W1811" s="110"/>
      <c r="X1811" s="110"/>
      <c r="Y1811" s="110"/>
      <c r="Z1811" s="110"/>
      <c r="AA1811" s="110"/>
      <c r="AB1811" s="110"/>
      <c r="AC1811" s="110"/>
      <c r="AD1811" s="110"/>
      <c r="AE1811" s="110"/>
      <c r="AF1811" s="110"/>
      <c r="AG1811" s="110"/>
      <c r="AH1811" s="110"/>
      <c r="AI1811" s="110"/>
      <c r="AJ1811" s="110"/>
      <c r="AK1811" s="110"/>
      <c r="AL1811" s="110"/>
      <c r="AM1811" s="110"/>
      <c r="AN1811" s="110"/>
      <c r="AO1811" s="110"/>
      <c r="AP1811" s="110"/>
      <c r="AQ1811" s="110"/>
      <c r="AR1811" s="110"/>
      <c r="AS1811" s="110"/>
      <c r="AT1811" s="110"/>
      <c r="AU1811" s="110"/>
      <c r="AV1811" s="110"/>
      <c r="AW1811" s="110"/>
      <c r="AX1811" s="110"/>
      <c r="AY1811" s="110"/>
      <c r="AZ1811" s="110"/>
    </row>
    <row r="1812" spans="2:52" s="16" customFormat="1" x14ac:dyDescent="0.25">
      <c r="B1812" s="53"/>
      <c r="C1812" s="15"/>
      <c r="I1812" s="15"/>
      <c r="O1812" s="110"/>
      <c r="P1812" s="110"/>
      <c r="Q1812" s="110"/>
      <c r="R1812" s="110"/>
      <c r="S1812" s="110"/>
      <c r="T1812" s="110"/>
      <c r="U1812" s="110"/>
      <c r="V1812" s="110"/>
      <c r="W1812" s="110"/>
      <c r="X1812" s="110"/>
      <c r="Y1812" s="110"/>
      <c r="Z1812" s="110"/>
      <c r="AA1812" s="110"/>
      <c r="AB1812" s="110"/>
      <c r="AC1812" s="110"/>
      <c r="AD1812" s="110"/>
      <c r="AE1812" s="110"/>
      <c r="AF1812" s="110"/>
      <c r="AG1812" s="110"/>
      <c r="AH1812" s="110"/>
      <c r="AI1812" s="110"/>
      <c r="AJ1812" s="110"/>
      <c r="AK1812" s="110"/>
      <c r="AL1812" s="110"/>
      <c r="AM1812" s="110"/>
      <c r="AN1812" s="110"/>
      <c r="AO1812" s="110"/>
      <c r="AP1812" s="110"/>
      <c r="AQ1812" s="110"/>
      <c r="AR1812" s="110"/>
      <c r="AS1812" s="110"/>
      <c r="AT1812" s="110"/>
      <c r="AU1812" s="110"/>
      <c r="AV1812" s="110"/>
      <c r="AW1812" s="110"/>
      <c r="AX1812" s="110"/>
      <c r="AY1812" s="110"/>
      <c r="AZ1812" s="110"/>
    </row>
    <row r="1813" spans="2:52" s="16" customFormat="1" x14ac:dyDescent="0.25">
      <c r="B1813" s="53"/>
      <c r="C1813" s="15"/>
      <c r="I1813" s="15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0"/>
      <c r="Y1813" s="110"/>
      <c r="Z1813" s="110"/>
      <c r="AA1813" s="110"/>
      <c r="AB1813" s="110"/>
      <c r="AC1813" s="110"/>
      <c r="AD1813" s="110"/>
      <c r="AE1813" s="110"/>
      <c r="AF1813" s="110"/>
      <c r="AG1813" s="110"/>
      <c r="AH1813" s="110"/>
      <c r="AI1813" s="110"/>
      <c r="AJ1813" s="110"/>
      <c r="AK1813" s="110"/>
      <c r="AL1813" s="110"/>
      <c r="AM1813" s="110"/>
      <c r="AN1813" s="110"/>
      <c r="AO1813" s="110"/>
      <c r="AP1813" s="110"/>
      <c r="AQ1813" s="110"/>
      <c r="AR1813" s="110"/>
      <c r="AS1813" s="110"/>
      <c r="AT1813" s="110"/>
      <c r="AU1813" s="110"/>
      <c r="AV1813" s="110"/>
      <c r="AW1813" s="110"/>
      <c r="AX1813" s="110"/>
      <c r="AY1813" s="110"/>
      <c r="AZ1813" s="110"/>
    </row>
    <row r="1814" spans="2:52" s="16" customFormat="1" x14ac:dyDescent="0.25">
      <c r="B1814" s="53"/>
      <c r="C1814" s="15"/>
      <c r="I1814" s="15"/>
      <c r="O1814" s="110"/>
      <c r="P1814" s="110"/>
      <c r="Q1814" s="110"/>
      <c r="R1814" s="110"/>
      <c r="S1814" s="110"/>
      <c r="T1814" s="110"/>
      <c r="U1814" s="110"/>
      <c r="V1814" s="110"/>
      <c r="W1814" s="110"/>
      <c r="X1814" s="110"/>
      <c r="Y1814" s="110"/>
      <c r="Z1814" s="110"/>
      <c r="AA1814" s="110"/>
      <c r="AB1814" s="110"/>
      <c r="AC1814" s="110"/>
      <c r="AD1814" s="110"/>
      <c r="AE1814" s="110"/>
      <c r="AF1814" s="110"/>
      <c r="AG1814" s="110"/>
      <c r="AH1814" s="110"/>
      <c r="AI1814" s="110"/>
      <c r="AJ1814" s="110"/>
      <c r="AK1814" s="110"/>
      <c r="AL1814" s="110"/>
      <c r="AM1814" s="110"/>
      <c r="AN1814" s="110"/>
      <c r="AO1814" s="110"/>
      <c r="AP1814" s="110"/>
      <c r="AQ1814" s="110"/>
      <c r="AR1814" s="110"/>
      <c r="AS1814" s="110"/>
      <c r="AT1814" s="110"/>
      <c r="AU1814" s="110"/>
      <c r="AV1814" s="110"/>
      <c r="AW1814" s="110"/>
      <c r="AX1814" s="110"/>
      <c r="AY1814" s="110"/>
      <c r="AZ1814" s="110"/>
    </row>
    <row r="1815" spans="2:52" s="16" customFormat="1" x14ac:dyDescent="0.25">
      <c r="B1815" s="53"/>
      <c r="C1815" s="15"/>
      <c r="I1815" s="15"/>
      <c r="O1815" s="110"/>
      <c r="P1815" s="110"/>
      <c r="Q1815" s="110"/>
      <c r="R1815" s="110"/>
      <c r="S1815" s="110"/>
      <c r="T1815" s="110"/>
      <c r="U1815" s="110"/>
      <c r="V1815" s="110"/>
      <c r="W1815" s="110"/>
      <c r="X1815" s="110"/>
      <c r="Y1815" s="110"/>
      <c r="Z1815" s="110"/>
      <c r="AA1815" s="110"/>
      <c r="AB1815" s="110"/>
      <c r="AC1815" s="110"/>
      <c r="AD1815" s="110"/>
      <c r="AE1815" s="110"/>
      <c r="AF1815" s="110"/>
      <c r="AG1815" s="110"/>
      <c r="AH1815" s="110"/>
      <c r="AI1815" s="110"/>
      <c r="AJ1815" s="110"/>
      <c r="AK1815" s="110"/>
      <c r="AL1815" s="110"/>
      <c r="AM1815" s="110"/>
      <c r="AN1815" s="110"/>
      <c r="AO1815" s="110"/>
      <c r="AP1815" s="110"/>
      <c r="AQ1815" s="110"/>
      <c r="AR1815" s="110"/>
      <c r="AS1815" s="110"/>
      <c r="AT1815" s="110"/>
      <c r="AU1815" s="110"/>
      <c r="AV1815" s="110"/>
      <c r="AW1815" s="110"/>
      <c r="AX1815" s="110"/>
      <c r="AY1815" s="110"/>
      <c r="AZ1815" s="110"/>
    </row>
    <row r="1816" spans="2:52" s="16" customFormat="1" x14ac:dyDescent="0.25">
      <c r="B1816" s="53"/>
      <c r="C1816" s="15"/>
      <c r="I1816" s="15"/>
      <c r="O1816" s="110"/>
      <c r="P1816" s="110"/>
      <c r="Q1816" s="110"/>
      <c r="R1816" s="110"/>
      <c r="S1816" s="110"/>
      <c r="T1816" s="110"/>
      <c r="U1816" s="110"/>
      <c r="V1816" s="110"/>
      <c r="W1816" s="110"/>
      <c r="X1816" s="110"/>
      <c r="Y1816" s="110"/>
      <c r="Z1816" s="110"/>
      <c r="AA1816" s="110"/>
      <c r="AB1816" s="110"/>
      <c r="AC1816" s="110"/>
      <c r="AD1816" s="110"/>
      <c r="AE1816" s="110"/>
      <c r="AF1816" s="110"/>
      <c r="AG1816" s="110"/>
      <c r="AH1816" s="110"/>
      <c r="AI1816" s="110"/>
      <c r="AJ1816" s="110"/>
      <c r="AK1816" s="110"/>
      <c r="AL1816" s="110"/>
      <c r="AM1816" s="110"/>
      <c r="AN1816" s="110"/>
      <c r="AO1816" s="110"/>
      <c r="AP1816" s="110"/>
      <c r="AQ1816" s="110"/>
      <c r="AR1816" s="110"/>
      <c r="AS1816" s="110"/>
      <c r="AT1816" s="110"/>
      <c r="AU1816" s="110"/>
      <c r="AV1816" s="110"/>
      <c r="AW1816" s="110"/>
      <c r="AX1816" s="110"/>
      <c r="AY1816" s="110"/>
      <c r="AZ1816" s="110"/>
    </row>
    <row r="1817" spans="2:52" s="16" customFormat="1" x14ac:dyDescent="0.25">
      <c r="B1817" s="53"/>
      <c r="C1817" s="15"/>
      <c r="I1817" s="15"/>
      <c r="O1817" s="110"/>
      <c r="P1817" s="110"/>
      <c r="Q1817" s="110"/>
      <c r="R1817" s="110"/>
      <c r="S1817" s="110"/>
      <c r="T1817" s="110"/>
      <c r="U1817" s="110"/>
      <c r="V1817" s="110"/>
      <c r="W1817" s="110"/>
      <c r="X1817" s="110"/>
      <c r="Y1817" s="110"/>
      <c r="Z1817" s="110"/>
      <c r="AA1817" s="110"/>
      <c r="AB1817" s="110"/>
      <c r="AC1817" s="110"/>
      <c r="AD1817" s="110"/>
      <c r="AE1817" s="110"/>
      <c r="AF1817" s="110"/>
      <c r="AG1817" s="110"/>
      <c r="AH1817" s="110"/>
      <c r="AI1817" s="110"/>
      <c r="AJ1817" s="110"/>
      <c r="AK1817" s="110"/>
      <c r="AL1817" s="110"/>
      <c r="AM1817" s="110"/>
      <c r="AN1817" s="110"/>
      <c r="AO1817" s="110"/>
      <c r="AP1817" s="110"/>
      <c r="AQ1817" s="110"/>
      <c r="AR1817" s="110"/>
      <c r="AS1817" s="110"/>
      <c r="AT1817" s="110"/>
      <c r="AU1817" s="110"/>
      <c r="AV1817" s="110"/>
      <c r="AW1817" s="110"/>
      <c r="AX1817" s="110"/>
      <c r="AY1817" s="110"/>
      <c r="AZ1817" s="110"/>
    </row>
    <row r="1818" spans="2:52" s="16" customFormat="1" x14ac:dyDescent="0.25">
      <c r="B1818" s="53"/>
      <c r="C1818" s="15"/>
      <c r="I1818" s="15"/>
      <c r="O1818" s="110"/>
      <c r="P1818" s="110"/>
      <c r="Q1818" s="110"/>
      <c r="R1818" s="110"/>
      <c r="S1818" s="110"/>
      <c r="T1818" s="110"/>
      <c r="U1818" s="110"/>
      <c r="V1818" s="110"/>
      <c r="W1818" s="110"/>
      <c r="X1818" s="110"/>
      <c r="Y1818" s="110"/>
      <c r="Z1818" s="110"/>
      <c r="AA1818" s="110"/>
      <c r="AB1818" s="110"/>
      <c r="AC1818" s="110"/>
      <c r="AD1818" s="110"/>
      <c r="AE1818" s="110"/>
      <c r="AF1818" s="110"/>
      <c r="AG1818" s="110"/>
      <c r="AH1818" s="110"/>
      <c r="AI1818" s="110"/>
      <c r="AJ1818" s="110"/>
      <c r="AK1818" s="110"/>
      <c r="AL1818" s="110"/>
      <c r="AM1818" s="110"/>
      <c r="AN1818" s="110"/>
      <c r="AO1818" s="110"/>
      <c r="AP1818" s="110"/>
      <c r="AQ1818" s="110"/>
      <c r="AR1818" s="110"/>
      <c r="AS1818" s="110"/>
      <c r="AT1818" s="110"/>
      <c r="AU1818" s="110"/>
      <c r="AV1818" s="110"/>
      <c r="AW1818" s="110"/>
      <c r="AX1818" s="110"/>
      <c r="AY1818" s="110"/>
      <c r="AZ1818" s="110"/>
    </row>
    <row r="1819" spans="2:52" s="16" customFormat="1" x14ac:dyDescent="0.25">
      <c r="B1819" s="53"/>
      <c r="C1819" s="15"/>
      <c r="I1819" s="15"/>
      <c r="O1819" s="110"/>
      <c r="P1819" s="110"/>
      <c r="Q1819" s="110"/>
      <c r="R1819" s="110"/>
      <c r="S1819" s="110"/>
      <c r="T1819" s="110"/>
      <c r="U1819" s="110"/>
      <c r="V1819" s="110"/>
      <c r="W1819" s="110"/>
      <c r="X1819" s="110"/>
      <c r="Y1819" s="110"/>
      <c r="Z1819" s="110"/>
      <c r="AA1819" s="110"/>
      <c r="AB1819" s="110"/>
      <c r="AC1819" s="110"/>
      <c r="AD1819" s="110"/>
      <c r="AE1819" s="110"/>
      <c r="AF1819" s="110"/>
      <c r="AG1819" s="110"/>
      <c r="AH1819" s="110"/>
      <c r="AI1819" s="110"/>
      <c r="AJ1819" s="110"/>
      <c r="AK1819" s="110"/>
      <c r="AL1819" s="110"/>
      <c r="AM1819" s="110"/>
      <c r="AN1819" s="110"/>
      <c r="AO1819" s="110"/>
      <c r="AP1819" s="110"/>
      <c r="AQ1819" s="110"/>
      <c r="AR1819" s="110"/>
      <c r="AS1819" s="110"/>
      <c r="AT1819" s="110"/>
      <c r="AU1819" s="110"/>
      <c r="AV1819" s="110"/>
      <c r="AW1819" s="110"/>
      <c r="AX1819" s="110"/>
      <c r="AY1819" s="110"/>
      <c r="AZ1819" s="110"/>
    </row>
    <row r="1820" spans="2:52" s="16" customFormat="1" x14ac:dyDescent="0.25">
      <c r="B1820" s="53"/>
      <c r="C1820" s="15"/>
      <c r="I1820" s="15"/>
      <c r="O1820" s="110"/>
      <c r="P1820" s="110"/>
      <c r="Q1820" s="110"/>
      <c r="R1820" s="110"/>
      <c r="S1820" s="110"/>
      <c r="T1820" s="110"/>
      <c r="U1820" s="110"/>
      <c r="V1820" s="110"/>
      <c r="W1820" s="110"/>
      <c r="X1820" s="110"/>
      <c r="Y1820" s="110"/>
      <c r="Z1820" s="110"/>
      <c r="AA1820" s="110"/>
      <c r="AB1820" s="110"/>
      <c r="AC1820" s="110"/>
      <c r="AD1820" s="110"/>
      <c r="AE1820" s="110"/>
      <c r="AF1820" s="110"/>
      <c r="AG1820" s="110"/>
      <c r="AH1820" s="110"/>
      <c r="AI1820" s="110"/>
      <c r="AJ1820" s="110"/>
      <c r="AK1820" s="110"/>
      <c r="AL1820" s="110"/>
      <c r="AM1820" s="110"/>
      <c r="AN1820" s="110"/>
      <c r="AO1820" s="110"/>
      <c r="AP1820" s="110"/>
      <c r="AQ1820" s="110"/>
      <c r="AR1820" s="110"/>
      <c r="AS1820" s="110"/>
      <c r="AT1820" s="110"/>
      <c r="AU1820" s="110"/>
      <c r="AV1820" s="110"/>
      <c r="AW1820" s="110"/>
      <c r="AX1820" s="110"/>
      <c r="AY1820" s="110"/>
      <c r="AZ1820" s="110"/>
    </row>
    <row r="1821" spans="2:52" s="16" customFormat="1" x14ac:dyDescent="0.25">
      <c r="B1821" s="53"/>
      <c r="C1821" s="15"/>
      <c r="I1821" s="15"/>
      <c r="O1821" s="110"/>
      <c r="P1821" s="110"/>
      <c r="Q1821" s="110"/>
      <c r="R1821" s="110"/>
      <c r="S1821" s="110"/>
      <c r="T1821" s="110"/>
      <c r="U1821" s="110"/>
      <c r="V1821" s="110"/>
      <c r="W1821" s="110"/>
      <c r="X1821" s="110"/>
      <c r="Y1821" s="110"/>
      <c r="Z1821" s="110"/>
      <c r="AA1821" s="110"/>
      <c r="AB1821" s="110"/>
      <c r="AC1821" s="110"/>
      <c r="AD1821" s="110"/>
      <c r="AE1821" s="110"/>
      <c r="AF1821" s="110"/>
      <c r="AG1821" s="110"/>
      <c r="AH1821" s="110"/>
      <c r="AI1821" s="110"/>
      <c r="AJ1821" s="110"/>
      <c r="AK1821" s="110"/>
      <c r="AL1821" s="110"/>
      <c r="AM1821" s="110"/>
      <c r="AN1821" s="110"/>
      <c r="AO1821" s="110"/>
      <c r="AP1821" s="110"/>
      <c r="AQ1821" s="110"/>
      <c r="AR1821" s="110"/>
      <c r="AS1821" s="110"/>
      <c r="AT1821" s="110"/>
      <c r="AU1821" s="110"/>
      <c r="AV1821" s="110"/>
      <c r="AW1821" s="110"/>
      <c r="AX1821" s="110"/>
      <c r="AY1821" s="110"/>
      <c r="AZ1821" s="110"/>
    </row>
    <row r="1822" spans="2:52" s="16" customFormat="1" x14ac:dyDescent="0.25">
      <c r="B1822" s="53"/>
      <c r="C1822" s="15"/>
      <c r="I1822" s="15"/>
      <c r="O1822" s="110"/>
      <c r="P1822" s="110"/>
      <c r="Q1822" s="110"/>
      <c r="R1822" s="110"/>
      <c r="S1822" s="110"/>
      <c r="T1822" s="110"/>
      <c r="U1822" s="110"/>
      <c r="V1822" s="110"/>
      <c r="W1822" s="110"/>
      <c r="X1822" s="110"/>
      <c r="Y1822" s="110"/>
      <c r="Z1822" s="110"/>
      <c r="AA1822" s="110"/>
      <c r="AB1822" s="110"/>
      <c r="AC1822" s="110"/>
      <c r="AD1822" s="110"/>
      <c r="AE1822" s="110"/>
      <c r="AF1822" s="110"/>
      <c r="AG1822" s="110"/>
      <c r="AH1822" s="110"/>
      <c r="AI1822" s="110"/>
      <c r="AJ1822" s="110"/>
      <c r="AK1822" s="110"/>
      <c r="AL1822" s="110"/>
      <c r="AM1822" s="110"/>
      <c r="AN1822" s="110"/>
      <c r="AO1822" s="110"/>
      <c r="AP1822" s="110"/>
      <c r="AQ1822" s="110"/>
      <c r="AR1822" s="110"/>
      <c r="AS1822" s="110"/>
      <c r="AT1822" s="110"/>
      <c r="AU1822" s="110"/>
      <c r="AV1822" s="110"/>
      <c r="AW1822" s="110"/>
      <c r="AX1822" s="110"/>
      <c r="AY1822" s="110"/>
      <c r="AZ1822" s="110"/>
    </row>
    <row r="1823" spans="2:52" s="16" customFormat="1" x14ac:dyDescent="0.25">
      <c r="B1823" s="53"/>
      <c r="C1823" s="15"/>
      <c r="I1823" s="15"/>
      <c r="O1823" s="110"/>
      <c r="P1823" s="110"/>
      <c r="Q1823" s="110"/>
      <c r="R1823" s="110"/>
      <c r="S1823" s="110"/>
      <c r="T1823" s="110"/>
      <c r="U1823" s="110"/>
      <c r="V1823" s="110"/>
      <c r="W1823" s="110"/>
      <c r="X1823" s="110"/>
      <c r="Y1823" s="110"/>
      <c r="Z1823" s="110"/>
      <c r="AA1823" s="110"/>
      <c r="AB1823" s="110"/>
      <c r="AC1823" s="110"/>
      <c r="AD1823" s="110"/>
      <c r="AE1823" s="110"/>
      <c r="AF1823" s="110"/>
      <c r="AG1823" s="110"/>
      <c r="AH1823" s="110"/>
      <c r="AI1823" s="110"/>
      <c r="AJ1823" s="110"/>
      <c r="AK1823" s="110"/>
      <c r="AL1823" s="110"/>
      <c r="AM1823" s="110"/>
      <c r="AN1823" s="110"/>
      <c r="AO1823" s="110"/>
      <c r="AP1823" s="110"/>
      <c r="AQ1823" s="110"/>
      <c r="AR1823" s="110"/>
      <c r="AS1823" s="110"/>
      <c r="AT1823" s="110"/>
      <c r="AU1823" s="110"/>
      <c r="AV1823" s="110"/>
      <c r="AW1823" s="110"/>
      <c r="AX1823" s="110"/>
      <c r="AY1823" s="110"/>
      <c r="AZ1823" s="110"/>
    </row>
    <row r="1824" spans="2:52" s="16" customFormat="1" x14ac:dyDescent="0.25">
      <c r="B1824" s="53"/>
      <c r="C1824" s="15"/>
      <c r="I1824" s="15"/>
      <c r="O1824" s="110"/>
      <c r="P1824" s="110"/>
      <c r="Q1824" s="110"/>
      <c r="R1824" s="110"/>
      <c r="S1824" s="110"/>
      <c r="T1824" s="110"/>
      <c r="U1824" s="110"/>
      <c r="V1824" s="110"/>
      <c r="W1824" s="110"/>
      <c r="X1824" s="110"/>
      <c r="Y1824" s="110"/>
      <c r="Z1824" s="110"/>
      <c r="AA1824" s="110"/>
      <c r="AB1824" s="110"/>
      <c r="AC1824" s="110"/>
      <c r="AD1824" s="110"/>
      <c r="AE1824" s="110"/>
      <c r="AF1824" s="110"/>
      <c r="AG1824" s="110"/>
      <c r="AH1824" s="110"/>
      <c r="AI1824" s="110"/>
      <c r="AJ1824" s="110"/>
      <c r="AK1824" s="110"/>
      <c r="AL1824" s="110"/>
      <c r="AM1824" s="110"/>
      <c r="AN1824" s="110"/>
      <c r="AO1824" s="110"/>
      <c r="AP1824" s="110"/>
      <c r="AQ1824" s="110"/>
      <c r="AR1824" s="110"/>
      <c r="AS1824" s="110"/>
      <c r="AT1824" s="110"/>
      <c r="AU1824" s="110"/>
      <c r="AV1824" s="110"/>
      <c r="AW1824" s="110"/>
      <c r="AX1824" s="110"/>
      <c r="AY1824" s="110"/>
      <c r="AZ1824" s="110"/>
    </row>
    <row r="1825" spans="2:52" s="16" customFormat="1" x14ac:dyDescent="0.25">
      <c r="B1825" s="53"/>
      <c r="C1825" s="15"/>
      <c r="I1825" s="15"/>
      <c r="O1825" s="110"/>
      <c r="P1825" s="110"/>
      <c r="Q1825" s="110"/>
      <c r="R1825" s="110"/>
      <c r="S1825" s="110"/>
      <c r="T1825" s="110"/>
      <c r="U1825" s="110"/>
      <c r="V1825" s="110"/>
      <c r="W1825" s="110"/>
      <c r="X1825" s="110"/>
      <c r="Y1825" s="110"/>
      <c r="Z1825" s="110"/>
      <c r="AA1825" s="110"/>
      <c r="AB1825" s="110"/>
      <c r="AC1825" s="110"/>
      <c r="AD1825" s="110"/>
      <c r="AE1825" s="110"/>
      <c r="AF1825" s="110"/>
      <c r="AG1825" s="110"/>
      <c r="AH1825" s="110"/>
      <c r="AI1825" s="110"/>
      <c r="AJ1825" s="110"/>
      <c r="AK1825" s="110"/>
      <c r="AL1825" s="110"/>
      <c r="AM1825" s="110"/>
      <c r="AN1825" s="110"/>
      <c r="AO1825" s="110"/>
      <c r="AP1825" s="110"/>
      <c r="AQ1825" s="110"/>
      <c r="AR1825" s="110"/>
      <c r="AS1825" s="110"/>
      <c r="AT1825" s="110"/>
      <c r="AU1825" s="110"/>
      <c r="AV1825" s="110"/>
      <c r="AW1825" s="110"/>
      <c r="AX1825" s="110"/>
      <c r="AY1825" s="110"/>
      <c r="AZ1825" s="110"/>
    </row>
    <row r="1826" spans="2:52" s="16" customFormat="1" x14ac:dyDescent="0.25">
      <c r="B1826" s="53"/>
      <c r="C1826" s="15"/>
      <c r="I1826" s="15"/>
      <c r="O1826" s="110"/>
      <c r="P1826" s="110"/>
      <c r="Q1826" s="110"/>
      <c r="R1826" s="110"/>
      <c r="S1826" s="110"/>
      <c r="T1826" s="110"/>
      <c r="U1826" s="110"/>
      <c r="V1826" s="110"/>
      <c r="W1826" s="110"/>
      <c r="X1826" s="110"/>
      <c r="Y1826" s="110"/>
      <c r="Z1826" s="110"/>
      <c r="AA1826" s="110"/>
      <c r="AB1826" s="110"/>
      <c r="AC1826" s="110"/>
      <c r="AD1826" s="110"/>
      <c r="AE1826" s="110"/>
      <c r="AF1826" s="110"/>
      <c r="AG1826" s="110"/>
      <c r="AH1826" s="110"/>
      <c r="AI1826" s="110"/>
      <c r="AJ1826" s="110"/>
      <c r="AK1826" s="110"/>
      <c r="AL1826" s="110"/>
      <c r="AM1826" s="110"/>
      <c r="AN1826" s="110"/>
      <c r="AO1826" s="110"/>
      <c r="AP1826" s="110"/>
      <c r="AQ1826" s="110"/>
      <c r="AR1826" s="110"/>
      <c r="AS1826" s="110"/>
      <c r="AT1826" s="110"/>
      <c r="AU1826" s="110"/>
      <c r="AV1826" s="110"/>
      <c r="AW1826" s="110"/>
      <c r="AX1826" s="110"/>
      <c r="AY1826" s="110"/>
      <c r="AZ1826" s="110"/>
    </row>
    <row r="1827" spans="2:52" s="16" customFormat="1" x14ac:dyDescent="0.25">
      <c r="B1827" s="53"/>
      <c r="C1827" s="15"/>
      <c r="I1827" s="15"/>
      <c r="O1827" s="110"/>
      <c r="P1827" s="110"/>
      <c r="Q1827" s="110"/>
      <c r="R1827" s="110"/>
      <c r="S1827" s="110"/>
      <c r="T1827" s="110"/>
      <c r="U1827" s="110"/>
      <c r="V1827" s="110"/>
      <c r="W1827" s="110"/>
      <c r="X1827" s="110"/>
      <c r="Y1827" s="110"/>
      <c r="Z1827" s="110"/>
      <c r="AA1827" s="110"/>
      <c r="AB1827" s="110"/>
      <c r="AC1827" s="110"/>
      <c r="AD1827" s="110"/>
      <c r="AE1827" s="110"/>
      <c r="AF1827" s="110"/>
      <c r="AG1827" s="110"/>
      <c r="AH1827" s="110"/>
      <c r="AI1827" s="110"/>
      <c r="AJ1827" s="110"/>
      <c r="AK1827" s="110"/>
      <c r="AL1827" s="110"/>
      <c r="AM1827" s="110"/>
      <c r="AN1827" s="110"/>
      <c r="AO1827" s="110"/>
      <c r="AP1827" s="110"/>
      <c r="AQ1827" s="110"/>
      <c r="AR1827" s="110"/>
      <c r="AS1827" s="110"/>
      <c r="AT1827" s="110"/>
      <c r="AU1827" s="110"/>
      <c r="AV1827" s="110"/>
      <c r="AW1827" s="110"/>
      <c r="AX1827" s="110"/>
      <c r="AY1827" s="110"/>
      <c r="AZ1827" s="110"/>
    </row>
    <row r="1828" spans="2:52" s="16" customFormat="1" x14ac:dyDescent="0.25">
      <c r="B1828" s="53"/>
      <c r="C1828" s="15"/>
      <c r="I1828" s="15"/>
      <c r="O1828" s="110"/>
      <c r="P1828" s="110"/>
      <c r="Q1828" s="110"/>
      <c r="R1828" s="110"/>
      <c r="S1828" s="110"/>
      <c r="T1828" s="110"/>
      <c r="U1828" s="110"/>
      <c r="V1828" s="110"/>
      <c r="W1828" s="110"/>
      <c r="X1828" s="110"/>
      <c r="Y1828" s="110"/>
      <c r="Z1828" s="110"/>
      <c r="AA1828" s="110"/>
      <c r="AB1828" s="110"/>
      <c r="AC1828" s="110"/>
      <c r="AD1828" s="110"/>
      <c r="AE1828" s="110"/>
      <c r="AF1828" s="110"/>
      <c r="AG1828" s="110"/>
      <c r="AH1828" s="110"/>
      <c r="AI1828" s="110"/>
      <c r="AJ1828" s="110"/>
      <c r="AK1828" s="110"/>
      <c r="AL1828" s="110"/>
      <c r="AM1828" s="110"/>
      <c r="AN1828" s="110"/>
      <c r="AO1828" s="110"/>
      <c r="AP1828" s="110"/>
      <c r="AQ1828" s="110"/>
      <c r="AR1828" s="110"/>
      <c r="AS1828" s="110"/>
      <c r="AT1828" s="110"/>
      <c r="AU1828" s="110"/>
      <c r="AV1828" s="110"/>
      <c r="AW1828" s="110"/>
      <c r="AX1828" s="110"/>
      <c r="AY1828" s="110"/>
      <c r="AZ1828" s="110"/>
    </row>
    <row r="1829" spans="2:52" s="16" customFormat="1" x14ac:dyDescent="0.25">
      <c r="B1829" s="53"/>
      <c r="C1829" s="15"/>
      <c r="I1829" s="15"/>
      <c r="O1829" s="110"/>
      <c r="P1829" s="110"/>
      <c r="Q1829" s="110"/>
      <c r="R1829" s="110"/>
      <c r="S1829" s="110"/>
      <c r="T1829" s="110"/>
      <c r="U1829" s="110"/>
      <c r="V1829" s="110"/>
      <c r="W1829" s="110"/>
      <c r="X1829" s="110"/>
      <c r="Y1829" s="110"/>
      <c r="Z1829" s="110"/>
      <c r="AA1829" s="110"/>
      <c r="AB1829" s="110"/>
      <c r="AC1829" s="110"/>
      <c r="AD1829" s="110"/>
      <c r="AE1829" s="110"/>
      <c r="AF1829" s="110"/>
      <c r="AG1829" s="110"/>
      <c r="AH1829" s="110"/>
      <c r="AI1829" s="110"/>
      <c r="AJ1829" s="110"/>
      <c r="AK1829" s="110"/>
      <c r="AL1829" s="110"/>
      <c r="AM1829" s="110"/>
      <c r="AN1829" s="110"/>
      <c r="AO1829" s="110"/>
      <c r="AP1829" s="110"/>
      <c r="AQ1829" s="110"/>
      <c r="AR1829" s="110"/>
      <c r="AS1829" s="110"/>
      <c r="AT1829" s="110"/>
      <c r="AU1829" s="110"/>
      <c r="AV1829" s="110"/>
      <c r="AW1829" s="110"/>
      <c r="AX1829" s="110"/>
      <c r="AY1829" s="110"/>
      <c r="AZ1829" s="110"/>
    </row>
    <row r="1830" spans="2:52" s="16" customFormat="1" x14ac:dyDescent="0.25">
      <c r="B1830" s="53"/>
      <c r="C1830" s="15"/>
      <c r="I1830" s="15"/>
      <c r="O1830" s="110"/>
      <c r="P1830" s="110"/>
      <c r="Q1830" s="110"/>
      <c r="R1830" s="110"/>
      <c r="S1830" s="110"/>
      <c r="T1830" s="110"/>
      <c r="U1830" s="110"/>
      <c r="V1830" s="110"/>
      <c r="W1830" s="110"/>
      <c r="X1830" s="110"/>
      <c r="Y1830" s="110"/>
      <c r="Z1830" s="110"/>
      <c r="AA1830" s="110"/>
      <c r="AB1830" s="110"/>
      <c r="AC1830" s="110"/>
      <c r="AD1830" s="110"/>
      <c r="AE1830" s="110"/>
      <c r="AF1830" s="110"/>
      <c r="AG1830" s="110"/>
      <c r="AH1830" s="110"/>
      <c r="AI1830" s="110"/>
      <c r="AJ1830" s="110"/>
      <c r="AK1830" s="110"/>
      <c r="AL1830" s="110"/>
      <c r="AM1830" s="110"/>
      <c r="AN1830" s="110"/>
      <c r="AO1830" s="110"/>
      <c r="AP1830" s="110"/>
      <c r="AQ1830" s="110"/>
      <c r="AR1830" s="110"/>
      <c r="AS1830" s="110"/>
      <c r="AT1830" s="110"/>
      <c r="AU1830" s="110"/>
      <c r="AV1830" s="110"/>
      <c r="AW1830" s="110"/>
      <c r="AX1830" s="110"/>
      <c r="AY1830" s="110"/>
      <c r="AZ1830" s="110"/>
    </row>
    <row r="1831" spans="2:52" s="16" customFormat="1" x14ac:dyDescent="0.25">
      <c r="B1831" s="53"/>
      <c r="C1831" s="15"/>
      <c r="I1831" s="15"/>
      <c r="O1831" s="110"/>
      <c r="P1831" s="110"/>
      <c r="Q1831" s="110"/>
      <c r="R1831" s="110"/>
      <c r="S1831" s="110"/>
      <c r="T1831" s="110"/>
      <c r="U1831" s="110"/>
      <c r="V1831" s="110"/>
      <c r="W1831" s="110"/>
      <c r="X1831" s="110"/>
      <c r="Y1831" s="110"/>
      <c r="Z1831" s="110"/>
      <c r="AA1831" s="110"/>
      <c r="AB1831" s="110"/>
      <c r="AC1831" s="110"/>
      <c r="AD1831" s="110"/>
      <c r="AE1831" s="110"/>
      <c r="AF1831" s="110"/>
      <c r="AG1831" s="110"/>
      <c r="AH1831" s="110"/>
      <c r="AI1831" s="110"/>
      <c r="AJ1831" s="110"/>
      <c r="AK1831" s="110"/>
      <c r="AL1831" s="110"/>
      <c r="AM1831" s="110"/>
      <c r="AN1831" s="110"/>
      <c r="AO1831" s="110"/>
      <c r="AP1831" s="110"/>
      <c r="AQ1831" s="110"/>
      <c r="AR1831" s="110"/>
      <c r="AS1831" s="110"/>
      <c r="AT1831" s="110"/>
      <c r="AU1831" s="110"/>
      <c r="AV1831" s="110"/>
      <c r="AW1831" s="110"/>
      <c r="AX1831" s="110"/>
      <c r="AY1831" s="110"/>
      <c r="AZ1831" s="110"/>
    </row>
    <row r="1832" spans="2:52" s="16" customFormat="1" x14ac:dyDescent="0.25">
      <c r="B1832" s="53"/>
      <c r="C1832" s="15"/>
      <c r="I1832" s="15"/>
      <c r="O1832" s="110"/>
      <c r="P1832" s="110"/>
      <c r="Q1832" s="110"/>
      <c r="R1832" s="110"/>
      <c r="S1832" s="110"/>
      <c r="T1832" s="110"/>
      <c r="U1832" s="110"/>
      <c r="V1832" s="110"/>
      <c r="W1832" s="110"/>
      <c r="X1832" s="110"/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  <c r="AI1832" s="110"/>
      <c r="AJ1832" s="110"/>
      <c r="AK1832" s="110"/>
      <c r="AL1832" s="110"/>
      <c r="AM1832" s="110"/>
      <c r="AN1832" s="110"/>
      <c r="AO1832" s="110"/>
      <c r="AP1832" s="110"/>
      <c r="AQ1832" s="110"/>
      <c r="AR1832" s="110"/>
      <c r="AS1832" s="110"/>
      <c r="AT1832" s="110"/>
      <c r="AU1832" s="110"/>
      <c r="AV1832" s="110"/>
      <c r="AW1832" s="110"/>
      <c r="AX1832" s="110"/>
      <c r="AY1832" s="110"/>
      <c r="AZ1832" s="110"/>
    </row>
    <row r="1833" spans="2:52" s="16" customFormat="1" x14ac:dyDescent="0.25">
      <c r="B1833" s="53"/>
      <c r="C1833" s="15"/>
      <c r="I1833" s="15"/>
      <c r="O1833" s="110"/>
      <c r="P1833" s="110"/>
      <c r="Q1833" s="110"/>
      <c r="R1833" s="110"/>
      <c r="S1833" s="110"/>
      <c r="T1833" s="110"/>
      <c r="U1833" s="110"/>
      <c r="V1833" s="110"/>
      <c r="W1833" s="110"/>
      <c r="X1833" s="110"/>
      <c r="Y1833" s="110"/>
      <c r="Z1833" s="110"/>
      <c r="AA1833" s="110"/>
      <c r="AB1833" s="110"/>
      <c r="AC1833" s="110"/>
      <c r="AD1833" s="110"/>
      <c r="AE1833" s="110"/>
      <c r="AF1833" s="110"/>
      <c r="AG1833" s="110"/>
      <c r="AH1833" s="110"/>
      <c r="AI1833" s="110"/>
      <c r="AJ1833" s="110"/>
      <c r="AK1833" s="110"/>
      <c r="AL1833" s="110"/>
      <c r="AM1833" s="110"/>
      <c r="AN1833" s="110"/>
      <c r="AO1833" s="110"/>
      <c r="AP1833" s="110"/>
      <c r="AQ1833" s="110"/>
      <c r="AR1833" s="110"/>
      <c r="AS1833" s="110"/>
      <c r="AT1833" s="110"/>
      <c r="AU1833" s="110"/>
      <c r="AV1833" s="110"/>
      <c r="AW1833" s="110"/>
      <c r="AX1833" s="110"/>
      <c r="AY1833" s="110"/>
      <c r="AZ1833" s="110"/>
    </row>
    <row r="1834" spans="2:52" s="16" customFormat="1" x14ac:dyDescent="0.25">
      <c r="B1834" s="53"/>
      <c r="C1834" s="15"/>
      <c r="I1834" s="15"/>
      <c r="O1834" s="110"/>
      <c r="P1834" s="110"/>
      <c r="Q1834" s="110"/>
      <c r="R1834" s="110"/>
      <c r="S1834" s="110"/>
      <c r="T1834" s="110"/>
      <c r="U1834" s="110"/>
      <c r="V1834" s="110"/>
      <c r="W1834" s="110"/>
      <c r="X1834" s="110"/>
      <c r="Y1834" s="110"/>
      <c r="Z1834" s="110"/>
      <c r="AA1834" s="110"/>
      <c r="AB1834" s="110"/>
      <c r="AC1834" s="110"/>
      <c r="AD1834" s="110"/>
      <c r="AE1834" s="110"/>
      <c r="AF1834" s="110"/>
      <c r="AG1834" s="110"/>
      <c r="AH1834" s="110"/>
      <c r="AI1834" s="110"/>
      <c r="AJ1834" s="110"/>
      <c r="AK1834" s="110"/>
      <c r="AL1834" s="110"/>
      <c r="AM1834" s="110"/>
      <c r="AN1834" s="110"/>
      <c r="AO1834" s="110"/>
      <c r="AP1834" s="110"/>
      <c r="AQ1834" s="110"/>
      <c r="AR1834" s="110"/>
      <c r="AS1834" s="110"/>
      <c r="AT1834" s="110"/>
      <c r="AU1834" s="110"/>
      <c r="AV1834" s="110"/>
      <c r="AW1834" s="110"/>
      <c r="AX1834" s="110"/>
      <c r="AY1834" s="110"/>
      <c r="AZ1834" s="110"/>
    </row>
    <row r="1835" spans="2:52" s="16" customFormat="1" x14ac:dyDescent="0.25">
      <c r="B1835" s="53"/>
      <c r="C1835" s="15"/>
      <c r="I1835" s="15"/>
      <c r="O1835" s="110"/>
      <c r="P1835" s="110"/>
      <c r="Q1835" s="110"/>
      <c r="R1835" s="110"/>
      <c r="S1835" s="110"/>
      <c r="T1835" s="110"/>
      <c r="U1835" s="110"/>
      <c r="V1835" s="110"/>
      <c r="W1835" s="110"/>
      <c r="X1835" s="110"/>
      <c r="Y1835" s="110"/>
      <c r="Z1835" s="110"/>
      <c r="AA1835" s="110"/>
      <c r="AB1835" s="110"/>
      <c r="AC1835" s="110"/>
      <c r="AD1835" s="110"/>
      <c r="AE1835" s="110"/>
      <c r="AF1835" s="110"/>
      <c r="AG1835" s="110"/>
      <c r="AH1835" s="110"/>
      <c r="AI1835" s="110"/>
      <c r="AJ1835" s="110"/>
      <c r="AK1835" s="110"/>
      <c r="AL1835" s="110"/>
      <c r="AM1835" s="110"/>
      <c r="AN1835" s="110"/>
      <c r="AO1835" s="110"/>
      <c r="AP1835" s="110"/>
      <c r="AQ1835" s="110"/>
      <c r="AR1835" s="110"/>
      <c r="AS1835" s="110"/>
      <c r="AT1835" s="110"/>
      <c r="AU1835" s="110"/>
      <c r="AV1835" s="110"/>
      <c r="AW1835" s="110"/>
      <c r="AX1835" s="110"/>
      <c r="AY1835" s="110"/>
      <c r="AZ1835" s="110"/>
    </row>
    <row r="1836" spans="2:52" s="16" customFormat="1" x14ac:dyDescent="0.25">
      <c r="B1836" s="53"/>
      <c r="C1836" s="15"/>
      <c r="I1836" s="15"/>
      <c r="O1836" s="110"/>
      <c r="P1836" s="110"/>
      <c r="Q1836" s="110"/>
      <c r="R1836" s="110"/>
      <c r="S1836" s="110"/>
      <c r="T1836" s="110"/>
      <c r="U1836" s="110"/>
      <c r="V1836" s="110"/>
      <c r="W1836" s="110"/>
      <c r="X1836" s="110"/>
      <c r="Y1836" s="110"/>
      <c r="Z1836" s="110"/>
      <c r="AA1836" s="110"/>
      <c r="AB1836" s="110"/>
      <c r="AC1836" s="110"/>
      <c r="AD1836" s="110"/>
      <c r="AE1836" s="110"/>
      <c r="AF1836" s="110"/>
      <c r="AG1836" s="110"/>
      <c r="AH1836" s="110"/>
      <c r="AI1836" s="110"/>
      <c r="AJ1836" s="110"/>
      <c r="AK1836" s="110"/>
      <c r="AL1836" s="110"/>
      <c r="AM1836" s="110"/>
      <c r="AN1836" s="110"/>
      <c r="AO1836" s="110"/>
      <c r="AP1836" s="110"/>
      <c r="AQ1836" s="110"/>
      <c r="AR1836" s="110"/>
      <c r="AS1836" s="110"/>
      <c r="AT1836" s="110"/>
      <c r="AU1836" s="110"/>
      <c r="AV1836" s="110"/>
      <c r="AW1836" s="110"/>
      <c r="AX1836" s="110"/>
      <c r="AY1836" s="110"/>
      <c r="AZ1836" s="110"/>
    </row>
    <row r="1837" spans="2:52" s="16" customFormat="1" x14ac:dyDescent="0.25">
      <c r="B1837" s="53"/>
      <c r="C1837" s="15"/>
      <c r="I1837" s="15"/>
      <c r="O1837" s="110"/>
      <c r="P1837" s="110"/>
      <c r="Q1837" s="110"/>
      <c r="R1837" s="110"/>
      <c r="S1837" s="110"/>
      <c r="T1837" s="110"/>
      <c r="U1837" s="110"/>
      <c r="V1837" s="110"/>
      <c r="W1837" s="110"/>
      <c r="X1837" s="110"/>
      <c r="Y1837" s="110"/>
      <c r="Z1837" s="110"/>
      <c r="AA1837" s="110"/>
      <c r="AB1837" s="110"/>
      <c r="AC1837" s="110"/>
      <c r="AD1837" s="110"/>
      <c r="AE1837" s="110"/>
      <c r="AF1837" s="110"/>
      <c r="AG1837" s="110"/>
      <c r="AH1837" s="110"/>
      <c r="AI1837" s="110"/>
      <c r="AJ1837" s="110"/>
      <c r="AK1837" s="110"/>
      <c r="AL1837" s="110"/>
      <c r="AM1837" s="110"/>
      <c r="AN1837" s="110"/>
      <c r="AO1837" s="110"/>
      <c r="AP1837" s="110"/>
      <c r="AQ1837" s="110"/>
      <c r="AR1837" s="110"/>
      <c r="AS1837" s="110"/>
      <c r="AT1837" s="110"/>
      <c r="AU1837" s="110"/>
      <c r="AV1837" s="110"/>
      <c r="AW1837" s="110"/>
      <c r="AX1837" s="110"/>
      <c r="AY1837" s="110"/>
      <c r="AZ1837" s="110"/>
    </row>
    <row r="1838" spans="2:52" s="16" customFormat="1" x14ac:dyDescent="0.25">
      <c r="B1838" s="53"/>
      <c r="C1838" s="15"/>
      <c r="I1838" s="15"/>
      <c r="O1838" s="110"/>
      <c r="P1838" s="110"/>
      <c r="Q1838" s="110"/>
      <c r="R1838" s="110"/>
      <c r="S1838" s="110"/>
      <c r="T1838" s="110"/>
      <c r="U1838" s="110"/>
      <c r="V1838" s="110"/>
      <c r="W1838" s="110"/>
      <c r="X1838" s="110"/>
      <c r="Y1838" s="110"/>
      <c r="Z1838" s="110"/>
      <c r="AA1838" s="110"/>
      <c r="AB1838" s="110"/>
      <c r="AC1838" s="110"/>
      <c r="AD1838" s="110"/>
      <c r="AE1838" s="110"/>
      <c r="AF1838" s="110"/>
      <c r="AG1838" s="110"/>
      <c r="AH1838" s="110"/>
      <c r="AI1838" s="110"/>
      <c r="AJ1838" s="110"/>
      <c r="AK1838" s="110"/>
      <c r="AL1838" s="110"/>
      <c r="AM1838" s="110"/>
      <c r="AN1838" s="110"/>
      <c r="AO1838" s="110"/>
      <c r="AP1838" s="110"/>
      <c r="AQ1838" s="110"/>
      <c r="AR1838" s="110"/>
      <c r="AS1838" s="110"/>
      <c r="AT1838" s="110"/>
      <c r="AU1838" s="110"/>
      <c r="AV1838" s="110"/>
      <c r="AW1838" s="110"/>
      <c r="AX1838" s="110"/>
      <c r="AY1838" s="110"/>
      <c r="AZ1838" s="110"/>
    </row>
    <row r="1839" spans="2:52" s="16" customFormat="1" x14ac:dyDescent="0.25">
      <c r="B1839" s="53"/>
      <c r="C1839" s="15"/>
      <c r="I1839" s="15"/>
      <c r="O1839" s="110"/>
      <c r="P1839" s="110"/>
      <c r="Q1839" s="110"/>
      <c r="R1839" s="110"/>
      <c r="S1839" s="110"/>
      <c r="T1839" s="110"/>
      <c r="U1839" s="110"/>
      <c r="V1839" s="110"/>
      <c r="W1839" s="110"/>
      <c r="X1839" s="110"/>
      <c r="Y1839" s="110"/>
      <c r="Z1839" s="110"/>
      <c r="AA1839" s="110"/>
      <c r="AB1839" s="110"/>
      <c r="AC1839" s="110"/>
      <c r="AD1839" s="110"/>
      <c r="AE1839" s="110"/>
      <c r="AF1839" s="110"/>
      <c r="AG1839" s="110"/>
      <c r="AH1839" s="110"/>
      <c r="AI1839" s="110"/>
      <c r="AJ1839" s="110"/>
      <c r="AK1839" s="110"/>
      <c r="AL1839" s="110"/>
      <c r="AM1839" s="110"/>
      <c r="AN1839" s="110"/>
      <c r="AO1839" s="110"/>
      <c r="AP1839" s="110"/>
      <c r="AQ1839" s="110"/>
      <c r="AR1839" s="110"/>
      <c r="AS1839" s="110"/>
      <c r="AT1839" s="110"/>
      <c r="AU1839" s="110"/>
      <c r="AV1839" s="110"/>
      <c r="AW1839" s="110"/>
      <c r="AX1839" s="110"/>
      <c r="AY1839" s="110"/>
      <c r="AZ1839" s="110"/>
    </row>
    <row r="1840" spans="2:52" s="16" customFormat="1" x14ac:dyDescent="0.25">
      <c r="B1840" s="53"/>
      <c r="C1840" s="15"/>
      <c r="I1840" s="15"/>
      <c r="O1840" s="110"/>
      <c r="P1840" s="110"/>
      <c r="Q1840" s="110"/>
      <c r="R1840" s="110"/>
      <c r="S1840" s="110"/>
      <c r="T1840" s="110"/>
      <c r="U1840" s="110"/>
      <c r="V1840" s="110"/>
      <c r="W1840" s="110"/>
      <c r="X1840" s="110"/>
      <c r="Y1840" s="110"/>
      <c r="Z1840" s="110"/>
      <c r="AA1840" s="110"/>
      <c r="AB1840" s="110"/>
      <c r="AC1840" s="110"/>
      <c r="AD1840" s="110"/>
      <c r="AE1840" s="110"/>
      <c r="AF1840" s="110"/>
      <c r="AG1840" s="110"/>
      <c r="AH1840" s="110"/>
      <c r="AI1840" s="110"/>
      <c r="AJ1840" s="110"/>
      <c r="AK1840" s="110"/>
      <c r="AL1840" s="110"/>
      <c r="AM1840" s="110"/>
      <c r="AN1840" s="110"/>
      <c r="AO1840" s="110"/>
      <c r="AP1840" s="110"/>
      <c r="AQ1840" s="110"/>
      <c r="AR1840" s="110"/>
      <c r="AS1840" s="110"/>
      <c r="AT1840" s="110"/>
      <c r="AU1840" s="110"/>
      <c r="AV1840" s="110"/>
      <c r="AW1840" s="110"/>
      <c r="AX1840" s="110"/>
      <c r="AY1840" s="110"/>
      <c r="AZ1840" s="110"/>
    </row>
    <row r="1841" spans="2:52" s="16" customFormat="1" x14ac:dyDescent="0.25">
      <c r="B1841" s="53"/>
      <c r="C1841" s="15"/>
      <c r="I1841" s="15"/>
      <c r="O1841" s="110"/>
      <c r="P1841" s="110"/>
      <c r="Q1841" s="110"/>
      <c r="R1841" s="110"/>
      <c r="S1841" s="110"/>
      <c r="T1841" s="110"/>
      <c r="U1841" s="110"/>
      <c r="V1841" s="110"/>
      <c r="W1841" s="110"/>
      <c r="X1841" s="110"/>
      <c r="Y1841" s="110"/>
      <c r="Z1841" s="110"/>
      <c r="AA1841" s="110"/>
      <c r="AB1841" s="110"/>
      <c r="AC1841" s="110"/>
      <c r="AD1841" s="110"/>
      <c r="AE1841" s="110"/>
      <c r="AF1841" s="110"/>
      <c r="AG1841" s="110"/>
      <c r="AH1841" s="110"/>
      <c r="AI1841" s="110"/>
      <c r="AJ1841" s="110"/>
      <c r="AK1841" s="110"/>
      <c r="AL1841" s="110"/>
      <c r="AM1841" s="110"/>
      <c r="AN1841" s="110"/>
      <c r="AO1841" s="110"/>
      <c r="AP1841" s="110"/>
      <c r="AQ1841" s="110"/>
      <c r="AR1841" s="110"/>
      <c r="AS1841" s="110"/>
      <c r="AT1841" s="110"/>
      <c r="AU1841" s="110"/>
      <c r="AV1841" s="110"/>
      <c r="AW1841" s="110"/>
      <c r="AX1841" s="110"/>
      <c r="AY1841" s="110"/>
      <c r="AZ1841" s="110"/>
    </row>
    <row r="1842" spans="2:52" s="16" customFormat="1" x14ac:dyDescent="0.25">
      <c r="B1842" s="53"/>
      <c r="C1842" s="15"/>
      <c r="I1842" s="15"/>
      <c r="O1842" s="110"/>
      <c r="P1842" s="110"/>
      <c r="Q1842" s="110"/>
      <c r="R1842" s="110"/>
      <c r="S1842" s="110"/>
      <c r="T1842" s="110"/>
      <c r="U1842" s="110"/>
      <c r="V1842" s="110"/>
      <c r="W1842" s="110"/>
      <c r="X1842" s="110"/>
      <c r="Y1842" s="110"/>
      <c r="Z1842" s="110"/>
      <c r="AA1842" s="110"/>
      <c r="AB1842" s="110"/>
      <c r="AC1842" s="110"/>
      <c r="AD1842" s="110"/>
      <c r="AE1842" s="110"/>
      <c r="AF1842" s="110"/>
      <c r="AG1842" s="110"/>
      <c r="AH1842" s="110"/>
      <c r="AI1842" s="110"/>
      <c r="AJ1842" s="110"/>
      <c r="AK1842" s="110"/>
      <c r="AL1842" s="110"/>
      <c r="AM1842" s="110"/>
      <c r="AN1842" s="110"/>
      <c r="AO1842" s="110"/>
      <c r="AP1842" s="110"/>
      <c r="AQ1842" s="110"/>
      <c r="AR1842" s="110"/>
      <c r="AS1842" s="110"/>
      <c r="AT1842" s="110"/>
      <c r="AU1842" s="110"/>
      <c r="AV1842" s="110"/>
      <c r="AW1842" s="110"/>
      <c r="AX1842" s="110"/>
      <c r="AY1842" s="110"/>
      <c r="AZ1842" s="110"/>
    </row>
    <row r="1843" spans="2:52" s="16" customFormat="1" x14ac:dyDescent="0.25">
      <c r="B1843" s="53"/>
      <c r="C1843" s="15"/>
      <c r="I1843" s="15"/>
      <c r="O1843" s="110"/>
      <c r="P1843" s="110"/>
      <c r="Q1843" s="110"/>
      <c r="R1843" s="110"/>
      <c r="S1843" s="110"/>
      <c r="T1843" s="110"/>
      <c r="U1843" s="110"/>
      <c r="V1843" s="110"/>
      <c r="W1843" s="110"/>
      <c r="X1843" s="110"/>
      <c r="Y1843" s="110"/>
      <c r="Z1843" s="110"/>
      <c r="AA1843" s="110"/>
      <c r="AB1843" s="110"/>
      <c r="AC1843" s="110"/>
      <c r="AD1843" s="110"/>
      <c r="AE1843" s="110"/>
      <c r="AF1843" s="110"/>
      <c r="AG1843" s="110"/>
      <c r="AH1843" s="110"/>
      <c r="AI1843" s="110"/>
      <c r="AJ1843" s="110"/>
      <c r="AK1843" s="110"/>
      <c r="AL1843" s="110"/>
      <c r="AM1843" s="110"/>
      <c r="AN1843" s="110"/>
      <c r="AO1843" s="110"/>
      <c r="AP1843" s="110"/>
      <c r="AQ1843" s="110"/>
      <c r="AR1843" s="110"/>
      <c r="AS1843" s="110"/>
      <c r="AT1843" s="110"/>
      <c r="AU1843" s="110"/>
      <c r="AV1843" s="110"/>
      <c r="AW1843" s="110"/>
      <c r="AX1843" s="110"/>
      <c r="AY1843" s="110"/>
      <c r="AZ1843" s="110"/>
    </row>
    <row r="1844" spans="2:52" s="16" customFormat="1" x14ac:dyDescent="0.25">
      <c r="B1844" s="53"/>
      <c r="C1844" s="15"/>
      <c r="I1844" s="15"/>
      <c r="O1844" s="110"/>
      <c r="P1844" s="110"/>
      <c r="Q1844" s="110"/>
      <c r="R1844" s="110"/>
      <c r="S1844" s="110"/>
      <c r="T1844" s="110"/>
      <c r="U1844" s="110"/>
      <c r="V1844" s="110"/>
      <c r="W1844" s="110"/>
      <c r="X1844" s="110"/>
      <c r="Y1844" s="110"/>
      <c r="Z1844" s="110"/>
      <c r="AA1844" s="110"/>
      <c r="AB1844" s="110"/>
      <c r="AC1844" s="110"/>
      <c r="AD1844" s="110"/>
      <c r="AE1844" s="110"/>
      <c r="AF1844" s="110"/>
      <c r="AG1844" s="110"/>
      <c r="AH1844" s="110"/>
      <c r="AI1844" s="110"/>
      <c r="AJ1844" s="110"/>
      <c r="AK1844" s="110"/>
      <c r="AL1844" s="110"/>
      <c r="AM1844" s="110"/>
      <c r="AN1844" s="110"/>
      <c r="AO1844" s="110"/>
      <c r="AP1844" s="110"/>
      <c r="AQ1844" s="110"/>
      <c r="AR1844" s="110"/>
      <c r="AS1844" s="110"/>
      <c r="AT1844" s="110"/>
      <c r="AU1844" s="110"/>
      <c r="AV1844" s="110"/>
      <c r="AW1844" s="110"/>
      <c r="AX1844" s="110"/>
      <c r="AY1844" s="110"/>
      <c r="AZ1844" s="110"/>
    </row>
    <row r="1845" spans="2:52" s="16" customFormat="1" x14ac:dyDescent="0.25">
      <c r="B1845" s="53"/>
      <c r="C1845" s="15"/>
      <c r="I1845" s="15"/>
      <c r="O1845" s="110"/>
      <c r="P1845" s="110"/>
      <c r="Q1845" s="110"/>
      <c r="R1845" s="110"/>
      <c r="S1845" s="110"/>
      <c r="T1845" s="110"/>
      <c r="U1845" s="110"/>
      <c r="V1845" s="110"/>
      <c r="W1845" s="110"/>
      <c r="X1845" s="110"/>
      <c r="Y1845" s="110"/>
      <c r="Z1845" s="110"/>
      <c r="AA1845" s="110"/>
      <c r="AB1845" s="110"/>
      <c r="AC1845" s="110"/>
      <c r="AD1845" s="110"/>
      <c r="AE1845" s="110"/>
      <c r="AF1845" s="110"/>
      <c r="AG1845" s="110"/>
      <c r="AH1845" s="110"/>
      <c r="AI1845" s="110"/>
      <c r="AJ1845" s="110"/>
      <c r="AK1845" s="110"/>
      <c r="AL1845" s="110"/>
      <c r="AM1845" s="110"/>
      <c r="AN1845" s="110"/>
      <c r="AO1845" s="110"/>
      <c r="AP1845" s="110"/>
      <c r="AQ1845" s="110"/>
      <c r="AR1845" s="110"/>
      <c r="AS1845" s="110"/>
      <c r="AT1845" s="110"/>
      <c r="AU1845" s="110"/>
      <c r="AV1845" s="110"/>
      <c r="AW1845" s="110"/>
      <c r="AX1845" s="110"/>
      <c r="AY1845" s="110"/>
      <c r="AZ1845" s="110"/>
    </row>
    <row r="1846" spans="2:52" s="16" customFormat="1" x14ac:dyDescent="0.25">
      <c r="B1846" s="53"/>
      <c r="C1846" s="15"/>
      <c r="I1846" s="15"/>
      <c r="O1846" s="110"/>
      <c r="P1846" s="110"/>
      <c r="Q1846" s="110"/>
      <c r="R1846" s="110"/>
      <c r="S1846" s="110"/>
      <c r="T1846" s="110"/>
      <c r="U1846" s="110"/>
      <c r="V1846" s="110"/>
      <c r="W1846" s="110"/>
      <c r="X1846" s="110"/>
      <c r="Y1846" s="110"/>
      <c r="Z1846" s="110"/>
      <c r="AA1846" s="110"/>
      <c r="AB1846" s="110"/>
      <c r="AC1846" s="110"/>
      <c r="AD1846" s="110"/>
      <c r="AE1846" s="110"/>
      <c r="AF1846" s="110"/>
      <c r="AG1846" s="110"/>
      <c r="AH1846" s="110"/>
      <c r="AI1846" s="110"/>
      <c r="AJ1846" s="110"/>
      <c r="AK1846" s="110"/>
      <c r="AL1846" s="110"/>
      <c r="AM1846" s="110"/>
      <c r="AN1846" s="110"/>
      <c r="AO1846" s="110"/>
      <c r="AP1846" s="110"/>
      <c r="AQ1846" s="110"/>
      <c r="AR1846" s="110"/>
      <c r="AS1846" s="110"/>
      <c r="AT1846" s="110"/>
      <c r="AU1846" s="110"/>
      <c r="AV1846" s="110"/>
      <c r="AW1846" s="110"/>
      <c r="AX1846" s="110"/>
      <c r="AY1846" s="110"/>
      <c r="AZ1846" s="110"/>
    </row>
    <row r="1847" spans="2:52" s="16" customFormat="1" x14ac:dyDescent="0.25">
      <c r="B1847" s="53"/>
      <c r="C1847" s="15"/>
      <c r="I1847" s="15"/>
      <c r="O1847" s="110"/>
      <c r="P1847" s="110"/>
      <c r="Q1847" s="110"/>
      <c r="R1847" s="110"/>
      <c r="S1847" s="110"/>
      <c r="T1847" s="110"/>
      <c r="U1847" s="110"/>
      <c r="V1847" s="110"/>
      <c r="W1847" s="110"/>
      <c r="X1847" s="110"/>
      <c r="Y1847" s="110"/>
      <c r="Z1847" s="110"/>
      <c r="AA1847" s="110"/>
      <c r="AB1847" s="110"/>
      <c r="AC1847" s="110"/>
      <c r="AD1847" s="110"/>
      <c r="AE1847" s="110"/>
      <c r="AF1847" s="110"/>
      <c r="AG1847" s="110"/>
      <c r="AH1847" s="110"/>
      <c r="AI1847" s="110"/>
      <c r="AJ1847" s="110"/>
      <c r="AK1847" s="110"/>
      <c r="AL1847" s="110"/>
      <c r="AM1847" s="110"/>
      <c r="AN1847" s="110"/>
      <c r="AO1847" s="110"/>
      <c r="AP1847" s="110"/>
      <c r="AQ1847" s="110"/>
      <c r="AR1847" s="110"/>
      <c r="AS1847" s="110"/>
      <c r="AT1847" s="110"/>
      <c r="AU1847" s="110"/>
      <c r="AV1847" s="110"/>
      <c r="AW1847" s="110"/>
      <c r="AX1847" s="110"/>
      <c r="AY1847" s="110"/>
      <c r="AZ1847" s="110"/>
    </row>
    <row r="1848" spans="2:52" s="16" customFormat="1" x14ac:dyDescent="0.25">
      <c r="B1848" s="53"/>
      <c r="C1848" s="15"/>
      <c r="I1848" s="15"/>
      <c r="O1848" s="110"/>
      <c r="P1848" s="110"/>
      <c r="Q1848" s="110"/>
      <c r="R1848" s="110"/>
      <c r="S1848" s="110"/>
      <c r="T1848" s="110"/>
      <c r="U1848" s="110"/>
      <c r="V1848" s="110"/>
      <c r="W1848" s="110"/>
      <c r="X1848" s="110"/>
      <c r="Y1848" s="110"/>
      <c r="Z1848" s="110"/>
      <c r="AA1848" s="110"/>
      <c r="AB1848" s="110"/>
      <c r="AC1848" s="110"/>
      <c r="AD1848" s="110"/>
      <c r="AE1848" s="110"/>
      <c r="AF1848" s="110"/>
      <c r="AG1848" s="110"/>
      <c r="AH1848" s="110"/>
      <c r="AI1848" s="110"/>
      <c r="AJ1848" s="110"/>
      <c r="AK1848" s="110"/>
      <c r="AL1848" s="110"/>
      <c r="AM1848" s="110"/>
      <c r="AN1848" s="110"/>
      <c r="AO1848" s="110"/>
      <c r="AP1848" s="110"/>
      <c r="AQ1848" s="110"/>
      <c r="AR1848" s="110"/>
      <c r="AS1848" s="110"/>
      <c r="AT1848" s="110"/>
      <c r="AU1848" s="110"/>
      <c r="AV1848" s="110"/>
      <c r="AW1848" s="110"/>
      <c r="AX1848" s="110"/>
      <c r="AY1848" s="110"/>
      <c r="AZ1848" s="110"/>
    </row>
    <row r="1849" spans="2:52" s="16" customFormat="1" x14ac:dyDescent="0.25">
      <c r="B1849" s="53"/>
      <c r="C1849" s="15"/>
      <c r="I1849" s="15"/>
      <c r="O1849" s="110"/>
      <c r="P1849" s="110"/>
      <c r="Q1849" s="110"/>
      <c r="R1849" s="110"/>
      <c r="S1849" s="110"/>
      <c r="T1849" s="110"/>
      <c r="U1849" s="110"/>
      <c r="V1849" s="110"/>
      <c r="W1849" s="110"/>
      <c r="X1849" s="110"/>
      <c r="Y1849" s="110"/>
      <c r="Z1849" s="110"/>
      <c r="AA1849" s="110"/>
      <c r="AB1849" s="110"/>
      <c r="AC1849" s="110"/>
      <c r="AD1849" s="110"/>
      <c r="AE1849" s="110"/>
      <c r="AF1849" s="110"/>
      <c r="AG1849" s="110"/>
      <c r="AH1849" s="110"/>
      <c r="AI1849" s="110"/>
      <c r="AJ1849" s="110"/>
      <c r="AK1849" s="110"/>
      <c r="AL1849" s="110"/>
      <c r="AM1849" s="110"/>
      <c r="AN1849" s="110"/>
      <c r="AO1849" s="110"/>
      <c r="AP1849" s="110"/>
      <c r="AQ1849" s="110"/>
      <c r="AR1849" s="110"/>
      <c r="AS1849" s="110"/>
      <c r="AT1849" s="110"/>
      <c r="AU1849" s="110"/>
      <c r="AV1849" s="110"/>
      <c r="AW1849" s="110"/>
      <c r="AX1849" s="110"/>
      <c r="AY1849" s="110"/>
      <c r="AZ1849" s="110"/>
    </row>
    <row r="1850" spans="2:52" s="16" customFormat="1" x14ac:dyDescent="0.25">
      <c r="B1850" s="53"/>
      <c r="C1850" s="15"/>
      <c r="I1850" s="15"/>
      <c r="O1850" s="110"/>
      <c r="P1850" s="110"/>
      <c r="Q1850" s="110"/>
      <c r="R1850" s="110"/>
      <c r="S1850" s="110"/>
      <c r="T1850" s="110"/>
      <c r="U1850" s="110"/>
      <c r="V1850" s="110"/>
      <c r="W1850" s="110"/>
      <c r="X1850" s="110"/>
      <c r="Y1850" s="110"/>
      <c r="Z1850" s="110"/>
      <c r="AA1850" s="110"/>
      <c r="AB1850" s="110"/>
      <c r="AC1850" s="110"/>
      <c r="AD1850" s="110"/>
      <c r="AE1850" s="110"/>
      <c r="AF1850" s="110"/>
      <c r="AG1850" s="110"/>
      <c r="AH1850" s="110"/>
      <c r="AI1850" s="110"/>
      <c r="AJ1850" s="110"/>
      <c r="AK1850" s="110"/>
      <c r="AL1850" s="110"/>
      <c r="AM1850" s="110"/>
      <c r="AN1850" s="110"/>
      <c r="AO1850" s="110"/>
      <c r="AP1850" s="110"/>
      <c r="AQ1850" s="110"/>
      <c r="AR1850" s="110"/>
      <c r="AS1850" s="110"/>
      <c r="AT1850" s="110"/>
      <c r="AU1850" s="110"/>
      <c r="AV1850" s="110"/>
      <c r="AW1850" s="110"/>
      <c r="AX1850" s="110"/>
      <c r="AY1850" s="110"/>
      <c r="AZ1850" s="110"/>
    </row>
    <row r="1851" spans="2:52" s="16" customFormat="1" x14ac:dyDescent="0.25">
      <c r="B1851" s="53"/>
      <c r="C1851" s="15"/>
      <c r="I1851" s="15"/>
      <c r="O1851" s="110"/>
      <c r="P1851" s="110"/>
      <c r="Q1851" s="110"/>
      <c r="R1851" s="110"/>
      <c r="S1851" s="110"/>
      <c r="T1851" s="110"/>
      <c r="U1851" s="110"/>
      <c r="V1851" s="110"/>
      <c r="W1851" s="110"/>
      <c r="X1851" s="110"/>
      <c r="Y1851" s="110"/>
      <c r="Z1851" s="110"/>
      <c r="AA1851" s="110"/>
      <c r="AB1851" s="110"/>
      <c r="AC1851" s="110"/>
      <c r="AD1851" s="110"/>
      <c r="AE1851" s="110"/>
      <c r="AF1851" s="110"/>
      <c r="AG1851" s="110"/>
      <c r="AH1851" s="110"/>
      <c r="AI1851" s="110"/>
      <c r="AJ1851" s="110"/>
      <c r="AK1851" s="110"/>
      <c r="AL1851" s="110"/>
      <c r="AM1851" s="110"/>
      <c r="AN1851" s="110"/>
      <c r="AO1851" s="110"/>
      <c r="AP1851" s="110"/>
      <c r="AQ1851" s="110"/>
      <c r="AR1851" s="110"/>
      <c r="AS1851" s="110"/>
      <c r="AT1851" s="110"/>
      <c r="AU1851" s="110"/>
      <c r="AV1851" s="110"/>
      <c r="AW1851" s="110"/>
      <c r="AX1851" s="110"/>
      <c r="AY1851" s="110"/>
      <c r="AZ1851" s="110"/>
    </row>
    <row r="1852" spans="2:52" s="16" customFormat="1" x14ac:dyDescent="0.25">
      <c r="B1852" s="53"/>
      <c r="C1852" s="15"/>
      <c r="I1852" s="15"/>
      <c r="O1852" s="110"/>
      <c r="P1852" s="110"/>
      <c r="Q1852" s="110"/>
      <c r="R1852" s="110"/>
      <c r="S1852" s="110"/>
      <c r="T1852" s="110"/>
      <c r="U1852" s="110"/>
      <c r="V1852" s="110"/>
      <c r="W1852" s="110"/>
      <c r="X1852" s="110"/>
      <c r="Y1852" s="110"/>
      <c r="Z1852" s="110"/>
      <c r="AA1852" s="110"/>
      <c r="AB1852" s="110"/>
      <c r="AC1852" s="110"/>
      <c r="AD1852" s="110"/>
      <c r="AE1852" s="110"/>
      <c r="AF1852" s="110"/>
      <c r="AG1852" s="110"/>
      <c r="AH1852" s="110"/>
      <c r="AI1852" s="110"/>
      <c r="AJ1852" s="110"/>
      <c r="AK1852" s="110"/>
      <c r="AL1852" s="110"/>
      <c r="AM1852" s="110"/>
      <c r="AN1852" s="110"/>
      <c r="AO1852" s="110"/>
      <c r="AP1852" s="110"/>
      <c r="AQ1852" s="110"/>
      <c r="AR1852" s="110"/>
      <c r="AS1852" s="110"/>
      <c r="AT1852" s="110"/>
      <c r="AU1852" s="110"/>
      <c r="AV1852" s="110"/>
      <c r="AW1852" s="110"/>
      <c r="AX1852" s="110"/>
      <c r="AY1852" s="110"/>
      <c r="AZ1852" s="110"/>
    </row>
    <row r="1853" spans="2:52" s="16" customFormat="1" x14ac:dyDescent="0.25">
      <c r="B1853" s="53"/>
      <c r="C1853" s="15"/>
      <c r="I1853" s="15"/>
      <c r="O1853" s="110"/>
      <c r="P1853" s="110"/>
      <c r="Q1853" s="110"/>
      <c r="R1853" s="110"/>
      <c r="S1853" s="110"/>
      <c r="T1853" s="110"/>
      <c r="U1853" s="110"/>
      <c r="V1853" s="110"/>
      <c r="W1853" s="110"/>
      <c r="X1853" s="110"/>
      <c r="Y1853" s="110"/>
      <c r="Z1853" s="110"/>
      <c r="AA1853" s="110"/>
      <c r="AB1853" s="110"/>
      <c r="AC1853" s="110"/>
      <c r="AD1853" s="110"/>
      <c r="AE1853" s="110"/>
      <c r="AF1853" s="110"/>
      <c r="AG1853" s="110"/>
      <c r="AH1853" s="110"/>
      <c r="AI1853" s="110"/>
      <c r="AJ1853" s="110"/>
      <c r="AK1853" s="110"/>
      <c r="AL1853" s="110"/>
      <c r="AM1853" s="110"/>
      <c r="AN1853" s="110"/>
      <c r="AO1853" s="110"/>
      <c r="AP1853" s="110"/>
      <c r="AQ1853" s="110"/>
      <c r="AR1853" s="110"/>
      <c r="AS1853" s="110"/>
      <c r="AT1853" s="110"/>
      <c r="AU1853" s="110"/>
      <c r="AV1853" s="110"/>
      <c r="AW1853" s="110"/>
      <c r="AX1853" s="110"/>
      <c r="AY1853" s="110"/>
      <c r="AZ1853" s="110"/>
    </row>
    <row r="1854" spans="2:52" s="16" customFormat="1" x14ac:dyDescent="0.25">
      <c r="B1854" s="53"/>
      <c r="C1854" s="15"/>
      <c r="I1854" s="15"/>
      <c r="O1854" s="110"/>
      <c r="P1854" s="110"/>
      <c r="Q1854" s="110"/>
      <c r="R1854" s="110"/>
      <c r="S1854" s="110"/>
      <c r="T1854" s="110"/>
      <c r="U1854" s="110"/>
      <c r="V1854" s="110"/>
      <c r="W1854" s="110"/>
      <c r="X1854" s="110"/>
      <c r="Y1854" s="110"/>
      <c r="Z1854" s="110"/>
      <c r="AA1854" s="110"/>
      <c r="AB1854" s="110"/>
      <c r="AC1854" s="110"/>
      <c r="AD1854" s="110"/>
      <c r="AE1854" s="110"/>
      <c r="AF1854" s="110"/>
      <c r="AG1854" s="110"/>
      <c r="AH1854" s="110"/>
      <c r="AI1854" s="110"/>
      <c r="AJ1854" s="110"/>
      <c r="AK1854" s="110"/>
      <c r="AL1854" s="110"/>
      <c r="AM1854" s="110"/>
      <c r="AN1854" s="110"/>
      <c r="AO1854" s="110"/>
      <c r="AP1854" s="110"/>
      <c r="AQ1854" s="110"/>
      <c r="AR1854" s="110"/>
      <c r="AS1854" s="110"/>
      <c r="AT1854" s="110"/>
      <c r="AU1854" s="110"/>
      <c r="AV1854" s="110"/>
      <c r="AW1854" s="110"/>
      <c r="AX1854" s="110"/>
      <c r="AY1854" s="110"/>
      <c r="AZ1854" s="110"/>
    </row>
    <row r="1855" spans="2:52" s="16" customFormat="1" x14ac:dyDescent="0.25">
      <c r="B1855" s="53"/>
      <c r="C1855" s="15"/>
      <c r="I1855" s="15"/>
      <c r="O1855" s="110"/>
      <c r="P1855" s="110"/>
      <c r="Q1855" s="110"/>
      <c r="R1855" s="110"/>
      <c r="S1855" s="110"/>
      <c r="T1855" s="110"/>
      <c r="U1855" s="110"/>
      <c r="V1855" s="110"/>
      <c r="W1855" s="110"/>
      <c r="X1855" s="110"/>
      <c r="Y1855" s="110"/>
      <c r="Z1855" s="110"/>
      <c r="AA1855" s="110"/>
      <c r="AB1855" s="110"/>
      <c r="AC1855" s="110"/>
      <c r="AD1855" s="110"/>
      <c r="AE1855" s="110"/>
      <c r="AF1855" s="110"/>
      <c r="AG1855" s="110"/>
      <c r="AH1855" s="110"/>
      <c r="AI1855" s="110"/>
      <c r="AJ1855" s="110"/>
      <c r="AK1855" s="110"/>
      <c r="AL1855" s="110"/>
      <c r="AM1855" s="110"/>
      <c r="AN1855" s="110"/>
      <c r="AO1855" s="110"/>
      <c r="AP1855" s="110"/>
      <c r="AQ1855" s="110"/>
      <c r="AR1855" s="110"/>
      <c r="AS1855" s="110"/>
      <c r="AT1855" s="110"/>
      <c r="AU1855" s="110"/>
      <c r="AV1855" s="110"/>
      <c r="AW1855" s="110"/>
      <c r="AX1855" s="110"/>
      <c r="AY1855" s="110"/>
      <c r="AZ1855" s="110"/>
    </row>
    <row r="1856" spans="2:52" s="16" customFormat="1" x14ac:dyDescent="0.25">
      <c r="B1856" s="53"/>
      <c r="C1856" s="15"/>
      <c r="I1856" s="15"/>
      <c r="O1856" s="110"/>
      <c r="P1856" s="110"/>
      <c r="Q1856" s="110"/>
      <c r="R1856" s="110"/>
      <c r="S1856" s="110"/>
      <c r="T1856" s="110"/>
      <c r="U1856" s="110"/>
      <c r="V1856" s="110"/>
      <c r="W1856" s="110"/>
      <c r="X1856" s="110"/>
      <c r="Y1856" s="110"/>
      <c r="Z1856" s="110"/>
      <c r="AA1856" s="110"/>
      <c r="AB1856" s="110"/>
      <c r="AC1856" s="110"/>
      <c r="AD1856" s="110"/>
      <c r="AE1856" s="110"/>
      <c r="AF1856" s="110"/>
      <c r="AG1856" s="110"/>
      <c r="AH1856" s="110"/>
      <c r="AI1856" s="110"/>
      <c r="AJ1856" s="110"/>
      <c r="AK1856" s="110"/>
      <c r="AL1856" s="110"/>
      <c r="AM1856" s="110"/>
      <c r="AN1856" s="110"/>
      <c r="AO1856" s="110"/>
      <c r="AP1856" s="110"/>
      <c r="AQ1856" s="110"/>
      <c r="AR1856" s="110"/>
      <c r="AS1856" s="110"/>
      <c r="AT1856" s="110"/>
      <c r="AU1856" s="110"/>
      <c r="AV1856" s="110"/>
      <c r="AW1856" s="110"/>
      <c r="AX1856" s="110"/>
      <c r="AY1856" s="110"/>
      <c r="AZ1856" s="110"/>
    </row>
    <row r="1857" spans="2:52" s="16" customFormat="1" x14ac:dyDescent="0.25">
      <c r="B1857" s="53"/>
      <c r="C1857" s="15"/>
      <c r="I1857" s="15"/>
      <c r="O1857" s="110"/>
      <c r="P1857" s="110"/>
      <c r="Q1857" s="110"/>
      <c r="R1857" s="110"/>
      <c r="S1857" s="110"/>
      <c r="T1857" s="110"/>
      <c r="U1857" s="110"/>
      <c r="V1857" s="110"/>
      <c r="W1857" s="110"/>
      <c r="X1857" s="110"/>
      <c r="Y1857" s="110"/>
      <c r="Z1857" s="110"/>
      <c r="AA1857" s="110"/>
      <c r="AB1857" s="110"/>
      <c r="AC1857" s="110"/>
      <c r="AD1857" s="110"/>
      <c r="AE1857" s="110"/>
      <c r="AF1857" s="110"/>
      <c r="AG1857" s="110"/>
      <c r="AH1857" s="110"/>
      <c r="AI1857" s="110"/>
      <c r="AJ1857" s="110"/>
      <c r="AK1857" s="110"/>
      <c r="AL1857" s="110"/>
      <c r="AM1857" s="110"/>
      <c r="AN1857" s="110"/>
      <c r="AO1857" s="110"/>
      <c r="AP1857" s="110"/>
      <c r="AQ1857" s="110"/>
      <c r="AR1857" s="110"/>
      <c r="AS1857" s="110"/>
      <c r="AT1857" s="110"/>
      <c r="AU1857" s="110"/>
      <c r="AV1857" s="110"/>
      <c r="AW1857" s="110"/>
      <c r="AX1857" s="110"/>
      <c r="AY1857" s="110"/>
      <c r="AZ1857" s="110"/>
    </row>
    <row r="1858" spans="2:52" s="16" customFormat="1" x14ac:dyDescent="0.25">
      <c r="B1858" s="53"/>
      <c r="C1858" s="15"/>
      <c r="I1858" s="15"/>
      <c r="O1858" s="110"/>
      <c r="P1858" s="110"/>
      <c r="Q1858" s="110"/>
      <c r="R1858" s="110"/>
      <c r="S1858" s="110"/>
      <c r="T1858" s="110"/>
      <c r="U1858" s="110"/>
      <c r="V1858" s="110"/>
      <c r="W1858" s="110"/>
      <c r="X1858" s="110"/>
      <c r="Y1858" s="110"/>
      <c r="Z1858" s="110"/>
      <c r="AA1858" s="110"/>
      <c r="AB1858" s="110"/>
      <c r="AC1858" s="110"/>
      <c r="AD1858" s="110"/>
      <c r="AE1858" s="110"/>
      <c r="AF1858" s="110"/>
      <c r="AG1858" s="110"/>
      <c r="AH1858" s="110"/>
      <c r="AI1858" s="110"/>
      <c r="AJ1858" s="110"/>
      <c r="AK1858" s="110"/>
      <c r="AL1858" s="110"/>
      <c r="AM1858" s="110"/>
      <c r="AN1858" s="110"/>
      <c r="AO1858" s="110"/>
      <c r="AP1858" s="110"/>
      <c r="AQ1858" s="110"/>
      <c r="AR1858" s="110"/>
      <c r="AS1858" s="110"/>
      <c r="AT1858" s="110"/>
      <c r="AU1858" s="110"/>
      <c r="AV1858" s="110"/>
      <c r="AW1858" s="110"/>
      <c r="AX1858" s="110"/>
      <c r="AY1858" s="110"/>
      <c r="AZ1858" s="110"/>
    </row>
    <row r="1859" spans="2:52" s="16" customFormat="1" x14ac:dyDescent="0.25">
      <c r="B1859" s="53"/>
      <c r="C1859" s="15"/>
      <c r="I1859" s="15"/>
      <c r="O1859" s="110"/>
      <c r="P1859" s="110"/>
      <c r="Q1859" s="110"/>
      <c r="R1859" s="110"/>
      <c r="S1859" s="110"/>
      <c r="T1859" s="110"/>
      <c r="U1859" s="110"/>
      <c r="V1859" s="110"/>
      <c r="W1859" s="110"/>
      <c r="X1859" s="110"/>
      <c r="Y1859" s="110"/>
      <c r="Z1859" s="110"/>
      <c r="AA1859" s="110"/>
      <c r="AB1859" s="110"/>
      <c r="AC1859" s="110"/>
      <c r="AD1859" s="110"/>
      <c r="AE1859" s="110"/>
      <c r="AF1859" s="110"/>
      <c r="AG1859" s="110"/>
      <c r="AH1859" s="110"/>
      <c r="AI1859" s="110"/>
      <c r="AJ1859" s="110"/>
      <c r="AK1859" s="110"/>
      <c r="AL1859" s="110"/>
      <c r="AM1859" s="110"/>
      <c r="AN1859" s="110"/>
      <c r="AO1859" s="110"/>
      <c r="AP1859" s="110"/>
      <c r="AQ1859" s="110"/>
      <c r="AR1859" s="110"/>
      <c r="AS1859" s="110"/>
      <c r="AT1859" s="110"/>
      <c r="AU1859" s="110"/>
      <c r="AV1859" s="110"/>
      <c r="AW1859" s="110"/>
      <c r="AX1859" s="110"/>
      <c r="AY1859" s="110"/>
      <c r="AZ1859" s="110"/>
    </row>
    <row r="1860" spans="2:52" s="16" customFormat="1" x14ac:dyDescent="0.25">
      <c r="B1860" s="53"/>
      <c r="C1860" s="15"/>
      <c r="I1860" s="15"/>
      <c r="O1860" s="110"/>
      <c r="P1860" s="110"/>
      <c r="Q1860" s="110"/>
      <c r="R1860" s="110"/>
      <c r="S1860" s="110"/>
      <c r="T1860" s="110"/>
      <c r="U1860" s="110"/>
      <c r="V1860" s="110"/>
      <c r="W1860" s="110"/>
      <c r="X1860" s="110"/>
      <c r="Y1860" s="110"/>
      <c r="Z1860" s="110"/>
      <c r="AA1860" s="110"/>
      <c r="AB1860" s="110"/>
      <c r="AC1860" s="110"/>
      <c r="AD1860" s="110"/>
      <c r="AE1860" s="110"/>
      <c r="AF1860" s="110"/>
      <c r="AG1860" s="110"/>
      <c r="AH1860" s="110"/>
      <c r="AI1860" s="110"/>
      <c r="AJ1860" s="110"/>
      <c r="AK1860" s="110"/>
      <c r="AL1860" s="110"/>
      <c r="AM1860" s="110"/>
      <c r="AN1860" s="110"/>
      <c r="AO1860" s="110"/>
      <c r="AP1860" s="110"/>
      <c r="AQ1860" s="110"/>
      <c r="AR1860" s="110"/>
      <c r="AS1860" s="110"/>
      <c r="AT1860" s="110"/>
      <c r="AU1860" s="110"/>
      <c r="AV1860" s="110"/>
      <c r="AW1860" s="110"/>
      <c r="AX1860" s="110"/>
      <c r="AY1860" s="110"/>
      <c r="AZ1860" s="110"/>
    </row>
    <row r="1861" spans="2:52" s="16" customFormat="1" x14ac:dyDescent="0.25">
      <c r="B1861" s="53"/>
      <c r="C1861" s="15"/>
      <c r="I1861" s="15"/>
      <c r="O1861" s="110"/>
      <c r="P1861" s="110"/>
      <c r="Q1861" s="110"/>
      <c r="R1861" s="110"/>
      <c r="S1861" s="110"/>
      <c r="T1861" s="110"/>
      <c r="U1861" s="110"/>
      <c r="V1861" s="110"/>
      <c r="W1861" s="110"/>
      <c r="X1861" s="110"/>
      <c r="Y1861" s="110"/>
      <c r="Z1861" s="110"/>
      <c r="AA1861" s="110"/>
      <c r="AB1861" s="110"/>
      <c r="AC1861" s="110"/>
      <c r="AD1861" s="110"/>
      <c r="AE1861" s="110"/>
      <c r="AF1861" s="110"/>
      <c r="AG1861" s="110"/>
      <c r="AH1861" s="110"/>
      <c r="AI1861" s="110"/>
      <c r="AJ1861" s="110"/>
      <c r="AK1861" s="110"/>
      <c r="AL1861" s="110"/>
      <c r="AM1861" s="110"/>
      <c r="AN1861" s="110"/>
      <c r="AO1861" s="110"/>
      <c r="AP1861" s="110"/>
      <c r="AQ1861" s="110"/>
      <c r="AR1861" s="110"/>
      <c r="AS1861" s="110"/>
      <c r="AT1861" s="110"/>
      <c r="AU1861" s="110"/>
      <c r="AV1861" s="110"/>
      <c r="AW1861" s="110"/>
      <c r="AX1861" s="110"/>
      <c r="AY1861" s="110"/>
      <c r="AZ1861" s="110"/>
    </row>
    <row r="1862" spans="2:52" s="16" customFormat="1" x14ac:dyDescent="0.25">
      <c r="B1862" s="53"/>
      <c r="C1862" s="15"/>
      <c r="I1862" s="15"/>
      <c r="O1862" s="110"/>
      <c r="P1862" s="110"/>
      <c r="Q1862" s="110"/>
      <c r="R1862" s="110"/>
      <c r="S1862" s="110"/>
      <c r="T1862" s="110"/>
      <c r="U1862" s="110"/>
      <c r="V1862" s="110"/>
      <c r="W1862" s="110"/>
      <c r="X1862" s="110"/>
      <c r="Y1862" s="110"/>
      <c r="Z1862" s="110"/>
      <c r="AA1862" s="110"/>
      <c r="AB1862" s="110"/>
      <c r="AC1862" s="110"/>
      <c r="AD1862" s="110"/>
      <c r="AE1862" s="110"/>
      <c r="AF1862" s="110"/>
      <c r="AG1862" s="110"/>
      <c r="AH1862" s="110"/>
      <c r="AI1862" s="110"/>
      <c r="AJ1862" s="110"/>
      <c r="AK1862" s="110"/>
      <c r="AL1862" s="110"/>
      <c r="AM1862" s="110"/>
      <c r="AN1862" s="110"/>
      <c r="AO1862" s="110"/>
      <c r="AP1862" s="110"/>
      <c r="AQ1862" s="110"/>
      <c r="AR1862" s="110"/>
      <c r="AS1862" s="110"/>
      <c r="AT1862" s="110"/>
      <c r="AU1862" s="110"/>
      <c r="AV1862" s="110"/>
      <c r="AW1862" s="110"/>
      <c r="AX1862" s="110"/>
      <c r="AY1862" s="110"/>
      <c r="AZ1862" s="110"/>
    </row>
    <row r="1863" spans="2:52" s="16" customFormat="1" x14ac:dyDescent="0.25">
      <c r="B1863" s="53"/>
      <c r="C1863" s="15"/>
      <c r="I1863" s="15"/>
      <c r="O1863" s="110"/>
      <c r="P1863" s="110"/>
      <c r="Q1863" s="110"/>
      <c r="R1863" s="110"/>
      <c r="S1863" s="110"/>
      <c r="T1863" s="110"/>
      <c r="U1863" s="110"/>
      <c r="V1863" s="110"/>
      <c r="W1863" s="110"/>
      <c r="X1863" s="110"/>
      <c r="Y1863" s="110"/>
      <c r="Z1863" s="110"/>
      <c r="AA1863" s="110"/>
      <c r="AB1863" s="110"/>
      <c r="AC1863" s="110"/>
      <c r="AD1863" s="110"/>
      <c r="AE1863" s="110"/>
      <c r="AF1863" s="110"/>
      <c r="AG1863" s="110"/>
      <c r="AH1863" s="110"/>
      <c r="AI1863" s="110"/>
      <c r="AJ1863" s="110"/>
      <c r="AK1863" s="110"/>
      <c r="AL1863" s="110"/>
      <c r="AM1863" s="110"/>
      <c r="AN1863" s="110"/>
      <c r="AO1863" s="110"/>
      <c r="AP1863" s="110"/>
      <c r="AQ1863" s="110"/>
      <c r="AR1863" s="110"/>
      <c r="AS1863" s="110"/>
      <c r="AT1863" s="110"/>
      <c r="AU1863" s="110"/>
      <c r="AV1863" s="110"/>
      <c r="AW1863" s="110"/>
      <c r="AX1863" s="110"/>
      <c r="AY1863" s="110"/>
      <c r="AZ1863" s="110"/>
    </row>
    <row r="1864" spans="2:52" s="16" customFormat="1" x14ac:dyDescent="0.25">
      <c r="B1864" s="53"/>
      <c r="C1864" s="15"/>
      <c r="I1864" s="15"/>
      <c r="O1864" s="110"/>
      <c r="P1864" s="110"/>
      <c r="Q1864" s="110"/>
      <c r="R1864" s="110"/>
      <c r="S1864" s="110"/>
      <c r="T1864" s="110"/>
      <c r="U1864" s="110"/>
      <c r="V1864" s="110"/>
      <c r="W1864" s="110"/>
      <c r="X1864" s="110"/>
      <c r="Y1864" s="110"/>
      <c r="Z1864" s="110"/>
      <c r="AA1864" s="110"/>
      <c r="AB1864" s="110"/>
      <c r="AC1864" s="110"/>
      <c r="AD1864" s="110"/>
      <c r="AE1864" s="110"/>
      <c r="AF1864" s="110"/>
      <c r="AG1864" s="110"/>
      <c r="AH1864" s="110"/>
      <c r="AI1864" s="110"/>
      <c r="AJ1864" s="110"/>
      <c r="AK1864" s="110"/>
      <c r="AL1864" s="110"/>
      <c r="AM1864" s="110"/>
      <c r="AN1864" s="110"/>
      <c r="AO1864" s="110"/>
      <c r="AP1864" s="110"/>
      <c r="AQ1864" s="110"/>
      <c r="AR1864" s="110"/>
      <c r="AS1864" s="110"/>
      <c r="AT1864" s="110"/>
      <c r="AU1864" s="110"/>
      <c r="AV1864" s="110"/>
      <c r="AW1864" s="110"/>
      <c r="AX1864" s="110"/>
      <c r="AY1864" s="110"/>
      <c r="AZ1864" s="110"/>
    </row>
    <row r="1865" spans="2:52" s="16" customFormat="1" x14ac:dyDescent="0.25">
      <c r="B1865" s="53"/>
      <c r="C1865" s="15"/>
      <c r="I1865" s="15"/>
      <c r="O1865" s="110"/>
      <c r="P1865" s="110"/>
      <c r="Q1865" s="110"/>
      <c r="R1865" s="110"/>
      <c r="S1865" s="110"/>
      <c r="T1865" s="110"/>
      <c r="U1865" s="110"/>
      <c r="V1865" s="110"/>
      <c r="W1865" s="110"/>
      <c r="X1865" s="110"/>
      <c r="Y1865" s="110"/>
      <c r="Z1865" s="110"/>
      <c r="AA1865" s="110"/>
      <c r="AB1865" s="110"/>
      <c r="AC1865" s="110"/>
      <c r="AD1865" s="110"/>
      <c r="AE1865" s="110"/>
      <c r="AF1865" s="110"/>
      <c r="AG1865" s="110"/>
      <c r="AH1865" s="110"/>
      <c r="AI1865" s="110"/>
      <c r="AJ1865" s="110"/>
      <c r="AK1865" s="110"/>
      <c r="AL1865" s="110"/>
      <c r="AM1865" s="110"/>
      <c r="AN1865" s="110"/>
      <c r="AO1865" s="110"/>
      <c r="AP1865" s="110"/>
      <c r="AQ1865" s="110"/>
      <c r="AR1865" s="110"/>
      <c r="AS1865" s="110"/>
      <c r="AT1865" s="110"/>
      <c r="AU1865" s="110"/>
      <c r="AV1865" s="110"/>
      <c r="AW1865" s="110"/>
      <c r="AX1865" s="110"/>
      <c r="AY1865" s="110"/>
      <c r="AZ1865" s="110"/>
    </row>
    <row r="1866" spans="2:52" s="16" customFormat="1" x14ac:dyDescent="0.25">
      <c r="B1866" s="53"/>
      <c r="C1866" s="15"/>
      <c r="I1866" s="15"/>
      <c r="O1866" s="110"/>
      <c r="P1866" s="110"/>
      <c r="Q1866" s="110"/>
      <c r="R1866" s="110"/>
      <c r="S1866" s="110"/>
      <c r="T1866" s="110"/>
      <c r="U1866" s="110"/>
      <c r="V1866" s="110"/>
      <c r="W1866" s="110"/>
      <c r="X1866" s="110"/>
      <c r="Y1866" s="110"/>
      <c r="Z1866" s="110"/>
      <c r="AA1866" s="110"/>
      <c r="AB1866" s="110"/>
      <c r="AC1866" s="110"/>
      <c r="AD1866" s="110"/>
      <c r="AE1866" s="110"/>
      <c r="AF1866" s="110"/>
      <c r="AG1866" s="110"/>
      <c r="AH1866" s="110"/>
      <c r="AI1866" s="110"/>
      <c r="AJ1866" s="110"/>
      <c r="AK1866" s="110"/>
      <c r="AL1866" s="110"/>
      <c r="AM1866" s="110"/>
      <c r="AN1866" s="110"/>
      <c r="AO1866" s="110"/>
      <c r="AP1866" s="110"/>
      <c r="AQ1866" s="110"/>
      <c r="AR1866" s="110"/>
      <c r="AS1866" s="110"/>
      <c r="AT1866" s="110"/>
      <c r="AU1866" s="110"/>
      <c r="AV1866" s="110"/>
      <c r="AW1866" s="110"/>
      <c r="AX1866" s="110"/>
      <c r="AY1866" s="110"/>
      <c r="AZ1866" s="110"/>
    </row>
    <row r="1867" spans="2:52" s="16" customFormat="1" x14ac:dyDescent="0.25">
      <c r="B1867" s="53"/>
      <c r="C1867" s="15"/>
      <c r="I1867" s="15"/>
      <c r="O1867" s="110"/>
      <c r="P1867" s="110"/>
      <c r="Q1867" s="110"/>
      <c r="R1867" s="110"/>
      <c r="S1867" s="110"/>
      <c r="T1867" s="110"/>
      <c r="U1867" s="110"/>
      <c r="V1867" s="110"/>
      <c r="W1867" s="110"/>
      <c r="X1867" s="110"/>
      <c r="Y1867" s="110"/>
      <c r="Z1867" s="110"/>
      <c r="AA1867" s="110"/>
      <c r="AB1867" s="110"/>
      <c r="AC1867" s="110"/>
      <c r="AD1867" s="110"/>
      <c r="AE1867" s="110"/>
      <c r="AF1867" s="110"/>
      <c r="AG1867" s="110"/>
      <c r="AH1867" s="110"/>
      <c r="AI1867" s="110"/>
      <c r="AJ1867" s="110"/>
      <c r="AK1867" s="110"/>
      <c r="AL1867" s="110"/>
      <c r="AM1867" s="110"/>
      <c r="AN1867" s="110"/>
      <c r="AO1867" s="110"/>
      <c r="AP1867" s="110"/>
      <c r="AQ1867" s="110"/>
      <c r="AR1867" s="110"/>
      <c r="AS1867" s="110"/>
      <c r="AT1867" s="110"/>
      <c r="AU1867" s="110"/>
      <c r="AV1867" s="110"/>
      <c r="AW1867" s="110"/>
      <c r="AX1867" s="110"/>
      <c r="AY1867" s="110"/>
      <c r="AZ1867" s="110"/>
    </row>
    <row r="1868" spans="2:52" s="16" customFormat="1" x14ac:dyDescent="0.25">
      <c r="B1868" s="53"/>
      <c r="C1868" s="15"/>
      <c r="I1868" s="15"/>
      <c r="O1868" s="110"/>
      <c r="P1868" s="110"/>
      <c r="Q1868" s="110"/>
      <c r="R1868" s="110"/>
      <c r="S1868" s="110"/>
      <c r="T1868" s="110"/>
      <c r="U1868" s="110"/>
      <c r="V1868" s="110"/>
      <c r="W1868" s="110"/>
      <c r="X1868" s="110"/>
      <c r="Y1868" s="110"/>
      <c r="Z1868" s="110"/>
      <c r="AA1868" s="110"/>
      <c r="AB1868" s="110"/>
      <c r="AC1868" s="110"/>
      <c r="AD1868" s="110"/>
      <c r="AE1868" s="110"/>
      <c r="AF1868" s="110"/>
      <c r="AG1868" s="110"/>
      <c r="AH1868" s="110"/>
      <c r="AI1868" s="110"/>
      <c r="AJ1868" s="110"/>
      <c r="AK1868" s="110"/>
      <c r="AL1868" s="110"/>
      <c r="AM1868" s="110"/>
      <c r="AN1868" s="110"/>
      <c r="AO1868" s="110"/>
      <c r="AP1868" s="110"/>
      <c r="AQ1868" s="110"/>
      <c r="AR1868" s="110"/>
      <c r="AS1868" s="110"/>
      <c r="AT1868" s="110"/>
      <c r="AU1868" s="110"/>
      <c r="AV1868" s="110"/>
      <c r="AW1868" s="110"/>
      <c r="AX1868" s="110"/>
      <c r="AY1868" s="110"/>
      <c r="AZ1868" s="110"/>
    </row>
    <row r="1869" spans="2:52" s="16" customFormat="1" x14ac:dyDescent="0.25">
      <c r="B1869" s="53"/>
      <c r="C1869" s="15"/>
      <c r="I1869" s="15"/>
      <c r="O1869" s="110"/>
      <c r="P1869" s="110"/>
      <c r="Q1869" s="110"/>
      <c r="R1869" s="110"/>
      <c r="S1869" s="110"/>
      <c r="T1869" s="110"/>
      <c r="U1869" s="110"/>
      <c r="V1869" s="110"/>
      <c r="W1869" s="110"/>
      <c r="X1869" s="110"/>
      <c r="Y1869" s="110"/>
      <c r="Z1869" s="110"/>
      <c r="AA1869" s="110"/>
      <c r="AB1869" s="110"/>
      <c r="AC1869" s="110"/>
      <c r="AD1869" s="110"/>
      <c r="AE1869" s="110"/>
      <c r="AF1869" s="110"/>
      <c r="AG1869" s="110"/>
      <c r="AH1869" s="110"/>
      <c r="AI1869" s="110"/>
      <c r="AJ1869" s="110"/>
      <c r="AK1869" s="110"/>
      <c r="AL1869" s="110"/>
      <c r="AM1869" s="110"/>
      <c r="AN1869" s="110"/>
      <c r="AO1869" s="110"/>
      <c r="AP1869" s="110"/>
      <c r="AQ1869" s="110"/>
      <c r="AR1869" s="110"/>
      <c r="AS1869" s="110"/>
      <c r="AT1869" s="110"/>
      <c r="AU1869" s="110"/>
      <c r="AV1869" s="110"/>
      <c r="AW1869" s="110"/>
      <c r="AX1869" s="110"/>
      <c r="AY1869" s="110"/>
      <c r="AZ1869" s="110"/>
    </row>
    <row r="1870" spans="2:52" s="16" customFormat="1" x14ac:dyDescent="0.25">
      <c r="B1870" s="53"/>
      <c r="C1870" s="15"/>
      <c r="I1870" s="15"/>
      <c r="O1870" s="110"/>
      <c r="P1870" s="110"/>
      <c r="Q1870" s="110"/>
      <c r="R1870" s="110"/>
      <c r="S1870" s="110"/>
      <c r="T1870" s="110"/>
      <c r="U1870" s="110"/>
      <c r="V1870" s="110"/>
      <c r="W1870" s="110"/>
      <c r="X1870" s="110"/>
      <c r="Y1870" s="110"/>
      <c r="Z1870" s="110"/>
      <c r="AA1870" s="110"/>
      <c r="AB1870" s="110"/>
      <c r="AC1870" s="110"/>
      <c r="AD1870" s="110"/>
      <c r="AE1870" s="110"/>
      <c r="AF1870" s="110"/>
      <c r="AG1870" s="110"/>
      <c r="AH1870" s="110"/>
      <c r="AI1870" s="110"/>
      <c r="AJ1870" s="110"/>
      <c r="AK1870" s="110"/>
      <c r="AL1870" s="110"/>
      <c r="AM1870" s="110"/>
      <c r="AN1870" s="110"/>
      <c r="AO1870" s="110"/>
      <c r="AP1870" s="110"/>
      <c r="AQ1870" s="110"/>
      <c r="AR1870" s="110"/>
      <c r="AS1870" s="110"/>
      <c r="AT1870" s="110"/>
      <c r="AU1870" s="110"/>
      <c r="AV1870" s="110"/>
      <c r="AW1870" s="110"/>
      <c r="AX1870" s="110"/>
      <c r="AY1870" s="110"/>
      <c r="AZ1870" s="110"/>
    </row>
    <row r="1871" spans="2:52" s="16" customFormat="1" x14ac:dyDescent="0.25">
      <c r="B1871" s="53"/>
      <c r="C1871" s="15"/>
      <c r="I1871" s="15"/>
      <c r="O1871" s="110"/>
      <c r="P1871" s="110"/>
      <c r="Q1871" s="110"/>
      <c r="R1871" s="110"/>
      <c r="S1871" s="110"/>
      <c r="T1871" s="110"/>
      <c r="U1871" s="110"/>
      <c r="V1871" s="110"/>
      <c r="W1871" s="110"/>
      <c r="X1871" s="110"/>
      <c r="Y1871" s="110"/>
      <c r="Z1871" s="110"/>
      <c r="AA1871" s="110"/>
      <c r="AB1871" s="110"/>
      <c r="AC1871" s="110"/>
      <c r="AD1871" s="110"/>
      <c r="AE1871" s="110"/>
      <c r="AF1871" s="110"/>
      <c r="AG1871" s="110"/>
      <c r="AH1871" s="110"/>
      <c r="AI1871" s="110"/>
      <c r="AJ1871" s="110"/>
      <c r="AK1871" s="110"/>
      <c r="AL1871" s="110"/>
      <c r="AM1871" s="110"/>
      <c r="AN1871" s="110"/>
      <c r="AO1871" s="110"/>
      <c r="AP1871" s="110"/>
      <c r="AQ1871" s="110"/>
      <c r="AR1871" s="110"/>
      <c r="AS1871" s="110"/>
      <c r="AT1871" s="110"/>
      <c r="AU1871" s="110"/>
      <c r="AV1871" s="110"/>
      <c r="AW1871" s="110"/>
      <c r="AX1871" s="110"/>
      <c r="AY1871" s="110"/>
      <c r="AZ1871" s="110"/>
    </row>
    <row r="1872" spans="2:52" s="16" customFormat="1" x14ac:dyDescent="0.25">
      <c r="B1872" s="53"/>
      <c r="C1872" s="15"/>
      <c r="I1872" s="15"/>
      <c r="O1872" s="110"/>
      <c r="P1872" s="110"/>
      <c r="Q1872" s="110"/>
      <c r="R1872" s="110"/>
      <c r="S1872" s="110"/>
      <c r="T1872" s="110"/>
      <c r="U1872" s="110"/>
      <c r="V1872" s="110"/>
      <c r="W1872" s="110"/>
      <c r="X1872" s="110"/>
      <c r="Y1872" s="110"/>
      <c r="Z1872" s="110"/>
      <c r="AA1872" s="110"/>
      <c r="AB1872" s="110"/>
      <c r="AC1872" s="110"/>
      <c r="AD1872" s="110"/>
      <c r="AE1872" s="110"/>
      <c r="AF1872" s="110"/>
      <c r="AG1872" s="110"/>
      <c r="AH1872" s="110"/>
      <c r="AI1872" s="110"/>
      <c r="AJ1872" s="110"/>
      <c r="AK1872" s="110"/>
      <c r="AL1872" s="110"/>
      <c r="AM1872" s="110"/>
      <c r="AN1872" s="110"/>
      <c r="AO1872" s="110"/>
      <c r="AP1872" s="110"/>
      <c r="AQ1872" s="110"/>
      <c r="AR1872" s="110"/>
      <c r="AS1872" s="110"/>
      <c r="AT1872" s="110"/>
      <c r="AU1872" s="110"/>
      <c r="AV1872" s="110"/>
      <c r="AW1872" s="110"/>
      <c r="AX1872" s="110"/>
      <c r="AY1872" s="110"/>
      <c r="AZ1872" s="110"/>
    </row>
    <row r="1873" spans="2:52" s="16" customFormat="1" x14ac:dyDescent="0.25">
      <c r="B1873" s="53"/>
      <c r="C1873" s="15"/>
      <c r="I1873" s="15"/>
      <c r="O1873" s="110"/>
      <c r="P1873" s="110"/>
      <c r="Q1873" s="110"/>
      <c r="R1873" s="110"/>
      <c r="S1873" s="110"/>
      <c r="T1873" s="110"/>
      <c r="U1873" s="110"/>
      <c r="V1873" s="110"/>
      <c r="W1873" s="110"/>
      <c r="X1873" s="110"/>
      <c r="Y1873" s="110"/>
      <c r="Z1873" s="110"/>
      <c r="AA1873" s="110"/>
      <c r="AB1873" s="110"/>
      <c r="AC1873" s="110"/>
      <c r="AD1873" s="110"/>
      <c r="AE1873" s="110"/>
      <c r="AF1873" s="110"/>
      <c r="AG1873" s="110"/>
      <c r="AH1873" s="110"/>
      <c r="AI1873" s="110"/>
      <c r="AJ1873" s="110"/>
      <c r="AK1873" s="110"/>
      <c r="AL1873" s="110"/>
      <c r="AM1873" s="110"/>
      <c r="AN1873" s="110"/>
      <c r="AO1873" s="110"/>
      <c r="AP1873" s="110"/>
      <c r="AQ1873" s="110"/>
      <c r="AR1873" s="110"/>
      <c r="AS1873" s="110"/>
      <c r="AT1873" s="110"/>
      <c r="AU1873" s="110"/>
      <c r="AV1873" s="110"/>
      <c r="AW1873" s="110"/>
      <c r="AX1873" s="110"/>
      <c r="AY1873" s="110"/>
      <c r="AZ1873" s="110"/>
    </row>
    <row r="1874" spans="2:52" s="16" customFormat="1" x14ac:dyDescent="0.25">
      <c r="B1874" s="53"/>
      <c r="C1874" s="15"/>
      <c r="I1874" s="15"/>
      <c r="O1874" s="110"/>
      <c r="P1874" s="110"/>
      <c r="Q1874" s="110"/>
      <c r="R1874" s="110"/>
      <c r="S1874" s="110"/>
      <c r="T1874" s="110"/>
      <c r="U1874" s="110"/>
      <c r="V1874" s="110"/>
      <c r="W1874" s="110"/>
      <c r="X1874" s="110"/>
      <c r="Y1874" s="110"/>
      <c r="Z1874" s="110"/>
      <c r="AA1874" s="110"/>
      <c r="AB1874" s="110"/>
      <c r="AC1874" s="110"/>
      <c r="AD1874" s="110"/>
      <c r="AE1874" s="110"/>
      <c r="AF1874" s="110"/>
      <c r="AG1874" s="110"/>
      <c r="AH1874" s="110"/>
      <c r="AI1874" s="110"/>
      <c r="AJ1874" s="110"/>
      <c r="AK1874" s="110"/>
      <c r="AL1874" s="110"/>
      <c r="AM1874" s="110"/>
      <c r="AN1874" s="110"/>
      <c r="AO1874" s="110"/>
      <c r="AP1874" s="110"/>
      <c r="AQ1874" s="110"/>
      <c r="AR1874" s="110"/>
      <c r="AS1874" s="110"/>
      <c r="AT1874" s="110"/>
      <c r="AU1874" s="110"/>
      <c r="AV1874" s="110"/>
      <c r="AW1874" s="110"/>
      <c r="AX1874" s="110"/>
      <c r="AY1874" s="110"/>
      <c r="AZ1874" s="110"/>
    </row>
    <row r="1875" spans="2:52" s="16" customFormat="1" x14ac:dyDescent="0.25">
      <c r="B1875" s="53"/>
      <c r="C1875" s="15"/>
      <c r="I1875" s="15"/>
      <c r="O1875" s="110"/>
      <c r="P1875" s="110"/>
      <c r="Q1875" s="110"/>
      <c r="R1875" s="110"/>
      <c r="S1875" s="110"/>
      <c r="T1875" s="110"/>
      <c r="U1875" s="110"/>
      <c r="V1875" s="110"/>
      <c r="W1875" s="110"/>
      <c r="X1875" s="110"/>
      <c r="Y1875" s="110"/>
      <c r="Z1875" s="110"/>
      <c r="AA1875" s="110"/>
      <c r="AB1875" s="110"/>
      <c r="AC1875" s="110"/>
      <c r="AD1875" s="110"/>
      <c r="AE1875" s="110"/>
      <c r="AF1875" s="110"/>
      <c r="AG1875" s="110"/>
      <c r="AH1875" s="110"/>
      <c r="AI1875" s="110"/>
      <c r="AJ1875" s="110"/>
      <c r="AK1875" s="110"/>
      <c r="AL1875" s="110"/>
      <c r="AM1875" s="110"/>
      <c r="AN1875" s="110"/>
      <c r="AO1875" s="110"/>
      <c r="AP1875" s="110"/>
      <c r="AQ1875" s="110"/>
      <c r="AR1875" s="110"/>
      <c r="AS1875" s="110"/>
      <c r="AT1875" s="110"/>
      <c r="AU1875" s="110"/>
      <c r="AV1875" s="110"/>
      <c r="AW1875" s="110"/>
      <c r="AX1875" s="110"/>
      <c r="AY1875" s="110"/>
      <c r="AZ1875" s="110"/>
    </row>
    <row r="1876" spans="2:52" s="16" customFormat="1" x14ac:dyDescent="0.25">
      <c r="B1876" s="53"/>
      <c r="C1876" s="15"/>
      <c r="I1876" s="15"/>
      <c r="O1876" s="110"/>
      <c r="P1876" s="110"/>
      <c r="Q1876" s="110"/>
      <c r="R1876" s="110"/>
      <c r="S1876" s="110"/>
      <c r="T1876" s="110"/>
      <c r="U1876" s="110"/>
      <c r="V1876" s="110"/>
      <c r="W1876" s="110"/>
      <c r="X1876" s="110"/>
      <c r="Y1876" s="110"/>
      <c r="Z1876" s="110"/>
      <c r="AA1876" s="110"/>
      <c r="AB1876" s="110"/>
      <c r="AC1876" s="110"/>
      <c r="AD1876" s="110"/>
      <c r="AE1876" s="110"/>
      <c r="AF1876" s="110"/>
      <c r="AG1876" s="110"/>
      <c r="AH1876" s="110"/>
      <c r="AI1876" s="110"/>
      <c r="AJ1876" s="110"/>
      <c r="AK1876" s="110"/>
      <c r="AL1876" s="110"/>
      <c r="AM1876" s="110"/>
      <c r="AN1876" s="110"/>
      <c r="AO1876" s="110"/>
      <c r="AP1876" s="110"/>
      <c r="AQ1876" s="110"/>
      <c r="AR1876" s="110"/>
      <c r="AS1876" s="110"/>
      <c r="AT1876" s="110"/>
      <c r="AU1876" s="110"/>
      <c r="AV1876" s="110"/>
      <c r="AW1876" s="110"/>
      <c r="AX1876" s="110"/>
      <c r="AY1876" s="110"/>
      <c r="AZ1876" s="110"/>
    </row>
    <row r="1877" spans="2:52" s="16" customFormat="1" x14ac:dyDescent="0.25">
      <c r="B1877" s="53"/>
      <c r="C1877" s="15"/>
      <c r="I1877" s="15"/>
      <c r="O1877" s="110"/>
      <c r="P1877" s="110"/>
      <c r="Q1877" s="110"/>
      <c r="R1877" s="110"/>
      <c r="S1877" s="110"/>
      <c r="T1877" s="110"/>
      <c r="U1877" s="110"/>
      <c r="V1877" s="110"/>
      <c r="W1877" s="110"/>
      <c r="X1877" s="110"/>
      <c r="Y1877" s="110"/>
      <c r="Z1877" s="110"/>
      <c r="AA1877" s="110"/>
      <c r="AB1877" s="110"/>
      <c r="AC1877" s="110"/>
      <c r="AD1877" s="110"/>
      <c r="AE1877" s="110"/>
      <c r="AF1877" s="110"/>
      <c r="AG1877" s="110"/>
      <c r="AH1877" s="110"/>
      <c r="AI1877" s="110"/>
      <c r="AJ1877" s="110"/>
      <c r="AK1877" s="110"/>
      <c r="AL1877" s="110"/>
      <c r="AM1877" s="110"/>
      <c r="AN1877" s="110"/>
      <c r="AO1877" s="110"/>
      <c r="AP1877" s="110"/>
      <c r="AQ1877" s="110"/>
      <c r="AR1877" s="110"/>
      <c r="AS1877" s="110"/>
      <c r="AT1877" s="110"/>
      <c r="AU1877" s="110"/>
      <c r="AV1877" s="110"/>
      <c r="AW1877" s="110"/>
      <c r="AX1877" s="110"/>
      <c r="AY1877" s="110"/>
      <c r="AZ1877" s="110"/>
    </row>
    <row r="1878" spans="2:52" s="16" customFormat="1" x14ac:dyDescent="0.25">
      <c r="B1878" s="53"/>
      <c r="C1878" s="15"/>
      <c r="I1878" s="15"/>
      <c r="O1878" s="110"/>
      <c r="P1878" s="110"/>
      <c r="Q1878" s="110"/>
      <c r="R1878" s="110"/>
      <c r="S1878" s="110"/>
      <c r="T1878" s="110"/>
      <c r="U1878" s="110"/>
      <c r="V1878" s="110"/>
      <c r="W1878" s="110"/>
      <c r="X1878" s="110"/>
      <c r="Y1878" s="110"/>
      <c r="Z1878" s="110"/>
      <c r="AA1878" s="110"/>
      <c r="AB1878" s="110"/>
      <c r="AC1878" s="110"/>
      <c r="AD1878" s="110"/>
      <c r="AE1878" s="110"/>
      <c r="AF1878" s="110"/>
      <c r="AG1878" s="110"/>
      <c r="AH1878" s="110"/>
      <c r="AI1878" s="110"/>
      <c r="AJ1878" s="110"/>
      <c r="AK1878" s="110"/>
      <c r="AL1878" s="110"/>
      <c r="AM1878" s="110"/>
      <c r="AN1878" s="110"/>
      <c r="AO1878" s="110"/>
      <c r="AP1878" s="110"/>
      <c r="AQ1878" s="110"/>
      <c r="AR1878" s="110"/>
      <c r="AS1878" s="110"/>
      <c r="AT1878" s="110"/>
      <c r="AU1878" s="110"/>
      <c r="AV1878" s="110"/>
      <c r="AW1878" s="110"/>
      <c r="AX1878" s="110"/>
      <c r="AY1878" s="110"/>
      <c r="AZ1878" s="110"/>
    </row>
    <row r="1879" spans="2:52" s="16" customFormat="1" x14ac:dyDescent="0.25">
      <c r="B1879" s="53"/>
      <c r="C1879" s="15"/>
      <c r="I1879" s="15"/>
      <c r="O1879" s="110"/>
      <c r="P1879" s="110"/>
      <c r="Q1879" s="110"/>
      <c r="R1879" s="110"/>
      <c r="S1879" s="110"/>
      <c r="T1879" s="110"/>
      <c r="U1879" s="110"/>
      <c r="V1879" s="110"/>
      <c r="W1879" s="110"/>
      <c r="X1879" s="110"/>
      <c r="Y1879" s="110"/>
      <c r="Z1879" s="110"/>
      <c r="AA1879" s="110"/>
      <c r="AB1879" s="110"/>
      <c r="AC1879" s="110"/>
      <c r="AD1879" s="110"/>
      <c r="AE1879" s="110"/>
      <c r="AF1879" s="110"/>
      <c r="AG1879" s="110"/>
      <c r="AH1879" s="110"/>
      <c r="AI1879" s="110"/>
      <c r="AJ1879" s="110"/>
      <c r="AK1879" s="110"/>
      <c r="AL1879" s="110"/>
      <c r="AM1879" s="110"/>
      <c r="AN1879" s="110"/>
      <c r="AO1879" s="110"/>
      <c r="AP1879" s="110"/>
      <c r="AQ1879" s="110"/>
      <c r="AR1879" s="110"/>
      <c r="AS1879" s="110"/>
      <c r="AT1879" s="110"/>
      <c r="AU1879" s="110"/>
      <c r="AV1879" s="110"/>
      <c r="AW1879" s="110"/>
      <c r="AX1879" s="110"/>
      <c r="AY1879" s="110"/>
      <c r="AZ1879" s="110"/>
    </row>
    <row r="1880" spans="2:52" s="16" customFormat="1" x14ac:dyDescent="0.25">
      <c r="B1880" s="53"/>
      <c r="C1880" s="15"/>
      <c r="I1880" s="15"/>
      <c r="O1880" s="110"/>
      <c r="P1880" s="110"/>
      <c r="Q1880" s="110"/>
      <c r="R1880" s="110"/>
      <c r="S1880" s="110"/>
      <c r="T1880" s="110"/>
      <c r="U1880" s="110"/>
      <c r="V1880" s="110"/>
      <c r="W1880" s="110"/>
      <c r="X1880" s="110"/>
      <c r="Y1880" s="110"/>
      <c r="Z1880" s="110"/>
      <c r="AA1880" s="110"/>
      <c r="AB1880" s="110"/>
      <c r="AC1880" s="110"/>
      <c r="AD1880" s="110"/>
      <c r="AE1880" s="110"/>
      <c r="AF1880" s="110"/>
      <c r="AG1880" s="110"/>
      <c r="AH1880" s="110"/>
      <c r="AI1880" s="110"/>
      <c r="AJ1880" s="110"/>
      <c r="AK1880" s="110"/>
      <c r="AL1880" s="110"/>
      <c r="AM1880" s="110"/>
      <c r="AN1880" s="110"/>
      <c r="AO1880" s="110"/>
      <c r="AP1880" s="110"/>
      <c r="AQ1880" s="110"/>
      <c r="AR1880" s="110"/>
      <c r="AS1880" s="110"/>
      <c r="AT1880" s="110"/>
      <c r="AU1880" s="110"/>
      <c r="AV1880" s="110"/>
      <c r="AW1880" s="110"/>
      <c r="AX1880" s="110"/>
      <c r="AY1880" s="110"/>
      <c r="AZ1880" s="110"/>
    </row>
    <row r="1881" spans="2:52" s="16" customFormat="1" x14ac:dyDescent="0.25">
      <c r="B1881" s="53"/>
      <c r="C1881" s="15"/>
      <c r="I1881" s="15"/>
      <c r="O1881" s="110"/>
      <c r="P1881" s="110"/>
      <c r="Q1881" s="110"/>
      <c r="R1881" s="110"/>
      <c r="S1881" s="110"/>
      <c r="T1881" s="110"/>
      <c r="U1881" s="110"/>
      <c r="V1881" s="110"/>
      <c r="W1881" s="110"/>
      <c r="X1881" s="110"/>
      <c r="Y1881" s="110"/>
      <c r="Z1881" s="110"/>
      <c r="AA1881" s="110"/>
      <c r="AB1881" s="110"/>
      <c r="AC1881" s="110"/>
      <c r="AD1881" s="110"/>
      <c r="AE1881" s="110"/>
      <c r="AF1881" s="110"/>
      <c r="AG1881" s="110"/>
      <c r="AH1881" s="110"/>
      <c r="AI1881" s="110"/>
      <c r="AJ1881" s="110"/>
      <c r="AK1881" s="110"/>
      <c r="AL1881" s="110"/>
      <c r="AM1881" s="110"/>
      <c r="AN1881" s="110"/>
      <c r="AO1881" s="110"/>
      <c r="AP1881" s="110"/>
      <c r="AQ1881" s="110"/>
      <c r="AR1881" s="110"/>
      <c r="AS1881" s="110"/>
      <c r="AT1881" s="110"/>
      <c r="AU1881" s="110"/>
      <c r="AV1881" s="110"/>
      <c r="AW1881" s="110"/>
      <c r="AX1881" s="110"/>
      <c r="AY1881" s="110"/>
      <c r="AZ1881" s="110"/>
    </row>
    <row r="1882" spans="2:52" s="16" customFormat="1" x14ac:dyDescent="0.25">
      <c r="B1882" s="53"/>
      <c r="C1882" s="15"/>
      <c r="I1882" s="15"/>
      <c r="O1882" s="110"/>
      <c r="P1882" s="110"/>
      <c r="Q1882" s="110"/>
      <c r="R1882" s="110"/>
      <c r="S1882" s="110"/>
      <c r="T1882" s="110"/>
      <c r="U1882" s="110"/>
      <c r="V1882" s="110"/>
      <c r="W1882" s="110"/>
      <c r="X1882" s="110"/>
      <c r="Y1882" s="110"/>
      <c r="Z1882" s="110"/>
      <c r="AA1882" s="110"/>
      <c r="AB1882" s="110"/>
      <c r="AC1882" s="110"/>
      <c r="AD1882" s="110"/>
      <c r="AE1882" s="110"/>
      <c r="AF1882" s="110"/>
      <c r="AG1882" s="110"/>
      <c r="AH1882" s="110"/>
      <c r="AI1882" s="110"/>
      <c r="AJ1882" s="110"/>
      <c r="AK1882" s="110"/>
      <c r="AL1882" s="110"/>
      <c r="AM1882" s="110"/>
      <c r="AN1882" s="110"/>
      <c r="AO1882" s="110"/>
      <c r="AP1882" s="110"/>
      <c r="AQ1882" s="110"/>
      <c r="AR1882" s="110"/>
      <c r="AS1882" s="110"/>
      <c r="AT1882" s="110"/>
      <c r="AU1882" s="110"/>
      <c r="AV1882" s="110"/>
      <c r="AW1882" s="110"/>
      <c r="AX1882" s="110"/>
      <c r="AY1882" s="110"/>
      <c r="AZ1882" s="110"/>
    </row>
    <row r="1883" spans="2:52" s="16" customFormat="1" x14ac:dyDescent="0.25">
      <c r="B1883" s="53"/>
      <c r="C1883" s="15"/>
      <c r="I1883" s="15"/>
      <c r="O1883" s="110"/>
      <c r="P1883" s="110"/>
      <c r="Q1883" s="110"/>
      <c r="R1883" s="110"/>
      <c r="S1883" s="110"/>
      <c r="T1883" s="110"/>
      <c r="U1883" s="110"/>
      <c r="V1883" s="110"/>
      <c r="W1883" s="110"/>
      <c r="X1883" s="110"/>
      <c r="Y1883" s="110"/>
      <c r="Z1883" s="110"/>
      <c r="AA1883" s="110"/>
      <c r="AB1883" s="110"/>
      <c r="AC1883" s="110"/>
      <c r="AD1883" s="110"/>
      <c r="AE1883" s="110"/>
      <c r="AF1883" s="110"/>
      <c r="AG1883" s="110"/>
      <c r="AH1883" s="110"/>
      <c r="AI1883" s="110"/>
      <c r="AJ1883" s="110"/>
      <c r="AK1883" s="110"/>
      <c r="AL1883" s="110"/>
      <c r="AM1883" s="110"/>
      <c r="AN1883" s="110"/>
      <c r="AO1883" s="110"/>
      <c r="AP1883" s="110"/>
      <c r="AQ1883" s="110"/>
      <c r="AR1883" s="110"/>
      <c r="AS1883" s="110"/>
      <c r="AT1883" s="110"/>
      <c r="AU1883" s="110"/>
      <c r="AV1883" s="110"/>
      <c r="AW1883" s="110"/>
      <c r="AX1883" s="110"/>
      <c r="AY1883" s="110"/>
      <c r="AZ1883" s="110"/>
    </row>
    <row r="1884" spans="2:52" s="16" customFormat="1" x14ac:dyDescent="0.25">
      <c r="B1884" s="53"/>
      <c r="C1884" s="15"/>
      <c r="I1884" s="15"/>
      <c r="O1884" s="110"/>
      <c r="P1884" s="110"/>
      <c r="Q1884" s="110"/>
      <c r="R1884" s="110"/>
      <c r="S1884" s="110"/>
      <c r="T1884" s="110"/>
      <c r="U1884" s="110"/>
      <c r="V1884" s="110"/>
      <c r="W1884" s="110"/>
      <c r="X1884" s="110"/>
      <c r="Y1884" s="110"/>
      <c r="Z1884" s="110"/>
      <c r="AA1884" s="110"/>
      <c r="AB1884" s="110"/>
      <c r="AC1884" s="110"/>
      <c r="AD1884" s="110"/>
      <c r="AE1884" s="110"/>
      <c r="AF1884" s="110"/>
      <c r="AG1884" s="110"/>
      <c r="AH1884" s="110"/>
      <c r="AI1884" s="110"/>
      <c r="AJ1884" s="110"/>
      <c r="AK1884" s="110"/>
      <c r="AL1884" s="110"/>
      <c r="AM1884" s="110"/>
      <c r="AN1884" s="110"/>
      <c r="AO1884" s="110"/>
      <c r="AP1884" s="110"/>
      <c r="AQ1884" s="110"/>
      <c r="AR1884" s="110"/>
      <c r="AS1884" s="110"/>
      <c r="AT1884" s="110"/>
      <c r="AU1884" s="110"/>
      <c r="AV1884" s="110"/>
      <c r="AW1884" s="110"/>
      <c r="AX1884" s="110"/>
      <c r="AY1884" s="110"/>
      <c r="AZ1884" s="110"/>
    </row>
    <row r="1885" spans="2:52" s="16" customFormat="1" x14ac:dyDescent="0.25">
      <c r="B1885" s="53"/>
      <c r="C1885" s="15"/>
      <c r="I1885" s="15"/>
      <c r="O1885" s="110"/>
      <c r="P1885" s="110"/>
      <c r="Q1885" s="110"/>
      <c r="R1885" s="110"/>
      <c r="S1885" s="110"/>
      <c r="T1885" s="110"/>
      <c r="U1885" s="110"/>
      <c r="V1885" s="110"/>
      <c r="W1885" s="110"/>
      <c r="X1885" s="110"/>
      <c r="Y1885" s="110"/>
      <c r="Z1885" s="110"/>
      <c r="AA1885" s="110"/>
      <c r="AB1885" s="110"/>
      <c r="AC1885" s="110"/>
      <c r="AD1885" s="110"/>
      <c r="AE1885" s="110"/>
      <c r="AF1885" s="110"/>
      <c r="AG1885" s="110"/>
      <c r="AH1885" s="110"/>
      <c r="AI1885" s="110"/>
      <c r="AJ1885" s="110"/>
      <c r="AK1885" s="110"/>
      <c r="AL1885" s="110"/>
      <c r="AM1885" s="110"/>
      <c r="AN1885" s="110"/>
      <c r="AO1885" s="110"/>
      <c r="AP1885" s="110"/>
      <c r="AQ1885" s="110"/>
      <c r="AR1885" s="110"/>
      <c r="AS1885" s="110"/>
      <c r="AT1885" s="110"/>
      <c r="AU1885" s="110"/>
      <c r="AV1885" s="110"/>
      <c r="AW1885" s="110"/>
      <c r="AX1885" s="110"/>
      <c r="AY1885" s="110"/>
      <c r="AZ1885" s="110"/>
    </row>
    <row r="1886" spans="2:52" s="16" customFormat="1" x14ac:dyDescent="0.25">
      <c r="B1886" s="53"/>
      <c r="C1886" s="15"/>
      <c r="I1886" s="15"/>
      <c r="O1886" s="110"/>
      <c r="P1886" s="110"/>
      <c r="Q1886" s="110"/>
      <c r="R1886" s="110"/>
      <c r="S1886" s="110"/>
      <c r="T1886" s="110"/>
      <c r="U1886" s="110"/>
      <c r="V1886" s="110"/>
      <c r="W1886" s="110"/>
      <c r="X1886" s="110"/>
      <c r="Y1886" s="110"/>
      <c r="Z1886" s="110"/>
      <c r="AA1886" s="110"/>
      <c r="AB1886" s="110"/>
      <c r="AC1886" s="110"/>
      <c r="AD1886" s="110"/>
      <c r="AE1886" s="110"/>
      <c r="AF1886" s="110"/>
      <c r="AG1886" s="110"/>
      <c r="AH1886" s="110"/>
      <c r="AI1886" s="110"/>
      <c r="AJ1886" s="110"/>
      <c r="AK1886" s="110"/>
      <c r="AL1886" s="110"/>
      <c r="AM1886" s="110"/>
      <c r="AN1886" s="110"/>
      <c r="AO1886" s="110"/>
      <c r="AP1886" s="110"/>
      <c r="AQ1886" s="110"/>
      <c r="AR1886" s="110"/>
      <c r="AS1886" s="110"/>
      <c r="AT1886" s="110"/>
      <c r="AU1886" s="110"/>
      <c r="AV1886" s="110"/>
      <c r="AW1886" s="110"/>
      <c r="AX1886" s="110"/>
      <c r="AY1886" s="110"/>
      <c r="AZ1886" s="110"/>
    </row>
    <row r="1887" spans="2:52" s="16" customFormat="1" x14ac:dyDescent="0.25">
      <c r="B1887" s="53"/>
      <c r="C1887" s="15"/>
      <c r="I1887" s="15"/>
      <c r="O1887" s="110"/>
      <c r="P1887" s="110"/>
      <c r="Q1887" s="110"/>
      <c r="R1887" s="110"/>
      <c r="S1887" s="110"/>
      <c r="T1887" s="110"/>
      <c r="U1887" s="110"/>
      <c r="V1887" s="110"/>
      <c r="W1887" s="110"/>
      <c r="X1887" s="110"/>
      <c r="Y1887" s="110"/>
      <c r="Z1887" s="110"/>
      <c r="AA1887" s="110"/>
      <c r="AB1887" s="110"/>
      <c r="AC1887" s="110"/>
      <c r="AD1887" s="110"/>
      <c r="AE1887" s="110"/>
      <c r="AF1887" s="110"/>
      <c r="AG1887" s="110"/>
      <c r="AH1887" s="110"/>
      <c r="AI1887" s="110"/>
      <c r="AJ1887" s="110"/>
      <c r="AK1887" s="110"/>
      <c r="AL1887" s="110"/>
      <c r="AM1887" s="110"/>
      <c r="AN1887" s="110"/>
      <c r="AO1887" s="110"/>
      <c r="AP1887" s="110"/>
      <c r="AQ1887" s="110"/>
      <c r="AR1887" s="110"/>
      <c r="AS1887" s="110"/>
      <c r="AT1887" s="110"/>
      <c r="AU1887" s="110"/>
      <c r="AV1887" s="110"/>
      <c r="AW1887" s="110"/>
      <c r="AX1887" s="110"/>
      <c r="AY1887" s="110"/>
      <c r="AZ1887" s="110"/>
    </row>
    <row r="1888" spans="2:52" s="16" customFormat="1" x14ac:dyDescent="0.25">
      <c r="B1888" s="53"/>
      <c r="C1888" s="15"/>
      <c r="I1888" s="15"/>
      <c r="O1888" s="110"/>
      <c r="P1888" s="110"/>
      <c r="Q1888" s="110"/>
      <c r="R1888" s="110"/>
      <c r="S1888" s="110"/>
      <c r="T1888" s="110"/>
      <c r="U1888" s="110"/>
      <c r="V1888" s="110"/>
      <c r="W1888" s="110"/>
      <c r="X1888" s="110"/>
      <c r="Y1888" s="110"/>
      <c r="Z1888" s="110"/>
      <c r="AA1888" s="110"/>
      <c r="AB1888" s="110"/>
      <c r="AC1888" s="110"/>
      <c r="AD1888" s="110"/>
      <c r="AE1888" s="110"/>
      <c r="AF1888" s="110"/>
      <c r="AG1888" s="110"/>
      <c r="AH1888" s="110"/>
      <c r="AI1888" s="110"/>
      <c r="AJ1888" s="110"/>
      <c r="AK1888" s="110"/>
      <c r="AL1888" s="110"/>
      <c r="AM1888" s="110"/>
      <c r="AN1888" s="110"/>
      <c r="AO1888" s="110"/>
      <c r="AP1888" s="110"/>
      <c r="AQ1888" s="110"/>
      <c r="AR1888" s="110"/>
      <c r="AS1888" s="110"/>
      <c r="AT1888" s="110"/>
      <c r="AU1888" s="110"/>
      <c r="AV1888" s="110"/>
      <c r="AW1888" s="110"/>
      <c r="AX1888" s="110"/>
      <c r="AY1888" s="110"/>
      <c r="AZ1888" s="110"/>
    </row>
    <row r="1889" spans="2:52" s="16" customFormat="1" x14ac:dyDescent="0.25">
      <c r="B1889" s="53"/>
      <c r="C1889" s="15"/>
      <c r="I1889" s="15"/>
      <c r="O1889" s="110"/>
      <c r="P1889" s="110"/>
      <c r="Q1889" s="110"/>
      <c r="R1889" s="110"/>
      <c r="S1889" s="110"/>
      <c r="T1889" s="110"/>
      <c r="U1889" s="110"/>
      <c r="V1889" s="110"/>
      <c r="W1889" s="110"/>
      <c r="X1889" s="110"/>
      <c r="Y1889" s="110"/>
      <c r="Z1889" s="110"/>
      <c r="AA1889" s="110"/>
      <c r="AB1889" s="110"/>
      <c r="AC1889" s="110"/>
      <c r="AD1889" s="110"/>
      <c r="AE1889" s="110"/>
      <c r="AF1889" s="110"/>
      <c r="AG1889" s="110"/>
      <c r="AH1889" s="110"/>
      <c r="AI1889" s="110"/>
      <c r="AJ1889" s="110"/>
      <c r="AK1889" s="110"/>
      <c r="AL1889" s="110"/>
      <c r="AM1889" s="110"/>
      <c r="AN1889" s="110"/>
      <c r="AO1889" s="110"/>
      <c r="AP1889" s="110"/>
      <c r="AQ1889" s="110"/>
      <c r="AR1889" s="110"/>
      <c r="AS1889" s="110"/>
      <c r="AT1889" s="110"/>
      <c r="AU1889" s="110"/>
      <c r="AV1889" s="110"/>
      <c r="AW1889" s="110"/>
      <c r="AX1889" s="110"/>
      <c r="AY1889" s="110"/>
      <c r="AZ1889" s="110"/>
    </row>
    <row r="1890" spans="2:52" s="16" customFormat="1" x14ac:dyDescent="0.25">
      <c r="B1890" s="53"/>
      <c r="C1890" s="15"/>
      <c r="I1890" s="15"/>
      <c r="O1890" s="110"/>
      <c r="P1890" s="110"/>
      <c r="Q1890" s="110"/>
      <c r="R1890" s="110"/>
      <c r="S1890" s="110"/>
      <c r="T1890" s="110"/>
      <c r="U1890" s="110"/>
      <c r="V1890" s="110"/>
      <c r="W1890" s="110"/>
      <c r="X1890" s="110"/>
      <c r="Y1890" s="110"/>
      <c r="Z1890" s="110"/>
      <c r="AA1890" s="110"/>
      <c r="AB1890" s="110"/>
      <c r="AC1890" s="110"/>
      <c r="AD1890" s="110"/>
      <c r="AE1890" s="110"/>
      <c r="AF1890" s="110"/>
      <c r="AG1890" s="110"/>
      <c r="AH1890" s="110"/>
      <c r="AI1890" s="110"/>
      <c r="AJ1890" s="110"/>
      <c r="AK1890" s="110"/>
      <c r="AL1890" s="110"/>
      <c r="AM1890" s="110"/>
      <c r="AN1890" s="110"/>
      <c r="AO1890" s="110"/>
      <c r="AP1890" s="110"/>
      <c r="AQ1890" s="110"/>
      <c r="AR1890" s="110"/>
      <c r="AS1890" s="110"/>
      <c r="AT1890" s="110"/>
      <c r="AU1890" s="110"/>
      <c r="AV1890" s="110"/>
      <c r="AW1890" s="110"/>
      <c r="AX1890" s="110"/>
      <c r="AY1890" s="110"/>
      <c r="AZ1890" s="110"/>
    </row>
    <row r="1891" spans="2:52" s="16" customFormat="1" x14ac:dyDescent="0.25">
      <c r="B1891" s="53"/>
      <c r="C1891" s="15"/>
      <c r="I1891" s="15"/>
      <c r="O1891" s="110"/>
      <c r="P1891" s="110"/>
      <c r="Q1891" s="110"/>
      <c r="R1891" s="110"/>
      <c r="S1891" s="110"/>
      <c r="T1891" s="110"/>
      <c r="U1891" s="110"/>
      <c r="V1891" s="110"/>
      <c r="W1891" s="110"/>
      <c r="X1891" s="110"/>
      <c r="Y1891" s="110"/>
      <c r="Z1891" s="110"/>
      <c r="AA1891" s="110"/>
      <c r="AB1891" s="110"/>
      <c r="AC1891" s="110"/>
      <c r="AD1891" s="110"/>
      <c r="AE1891" s="110"/>
      <c r="AF1891" s="110"/>
      <c r="AG1891" s="110"/>
      <c r="AH1891" s="110"/>
      <c r="AI1891" s="110"/>
      <c r="AJ1891" s="110"/>
      <c r="AK1891" s="110"/>
      <c r="AL1891" s="110"/>
      <c r="AM1891" s="110"/>
      <c r="AN1891" s="110"/>
      <c r="AO1891" s="110"/>
      <c r="AP1891" s="110"/>
      <c r="AQ1891" s="110"/>
      <c r="AR1891" s="110"/>
      <c r="AS1891" s="110"/>
      <c r="AT1891" s="110"/>
      <c r="AU1891" s="110"/>
      <c r="AV1891" s="110"/>
      <c r="AW1891" s="110"/>
      <c r="AX1891" s="110"/>
      <c r="AY1891" s="110"/>
      <c r="AZ1891" s="110"/>
    </row>
    <row r="1892" spans="2:52" s="16" customFormat="1" x14ac:dyDescent="0.25">
      <c r="B1892" s="53"/>
      <c r="C1892" s="15"/>
      <c r="I1892" s="15"/>
      <c r="O1892" s="110"/>
      <c r="P1892" s="110"/>
      <c r="Q1892" s="110"/>
      <c r="R1892" s="110"/>
      <c r="S1892" s="110"/>
      <c r="T1892" s="110"/>
      <c r="U1892" s="110"/>
      <c r="V1892" s="110"/>
      <c r="W1892" s="110"/>
      <c r="X1892" s="110"/>
      <c r="Y1892" s="110"/>
      <c r="Z1892" s="110"/>
      <c r="AA1892" s="110"/>
      <c r="AB1892" s="110"/>
      <c r="AC1892" s="110"/>
      <c r="AD1892" s="110"/>
      <c r="AE1892" s="110"/>
      <c r="AF1892" s="110"/>
      <c r="AG1892" s="110"/>
      <c r="AH1892" s="110"/>
      <c r="AI1892" s="110"/>
      <c r="AJ1892" s="110"/>
      <c r="AK1892" s="110"/>
      <c r="AL1892" s="110"/>
      <c r="AM1892" s="110"/>
      <c r="AN1892" s="110"/>
      <c r="AO1892" s="110"/>
      <c r="AP1892" s="110"/>
      <c r="AQ1892" s="110"/>
      <c r="AR1892" s="110"/>
      <c r="AS1892" s="110"/>
      <c r="AT1892" s="110"/>
      <c r="AU1892" s="110"/>
      <c r="AV1892" s="110"/>
      <c r="AW1892" s="110"/>
      <c r="AX1892" s="110"/>
      <c r="AY1892" s="110"/>
      <c r="AZ1892" s="110"/>
    </row>
    <row r="1893" spans="2:52" s="16" customFormat="1" x14ac:dyDescent="0.25">
      <c r="B1893" s="53"/>
      <c r="C1893" s="15"/>
      <c r="I1893" s="15"/>
      <c r="O1893" s="110"/>
      <c r="P1893" s="110"/>
      <c r="Q1893" s="110"/>
      <c r="R1893" s="110"/>
      <c r="S1893" s="110"/>
      <c r="T1893" s="110"/>
      <c r="U1893" s="110"/>
      <c r="V1893" s="110"/>
      <c r="W1893" s="110"/>
      <c r="X1893" s="110"/>
      <c r="Y1893" s="110"/>
      <c r="Z1893" s="110"/>
      <c r="AA1893" s="110"/>
      <c r="AB1893" s="110"/>
      <c r="AC1893" s="110"/>
      <c r="AD1893" s="110"/>
      <c r="AE1893" s="110"/>
      <c r="AF1893" s="110"/>
      <c r="AG1893" s="110"/>
      <c r="AH1893" s="110"/>
      <c r="AI1893" s="110"/>
      <c r="AJ1893" s="110"/>
      <c r="AK1893" s="110"/>
      <c r="AL1893" s="110"/>
      <c r="AM1893" s="110"/>
      <c r="AN1893" s="110"/>
      <c r="AO1893" s="110"/>
      <c r="AP1893" s="110"/>
      <c r="AQ1893" s="110"/>
      <c r="AR1893" s="110"/>
      <c r="AS1893" s="110"/>
      <c r="AT1893" s="110"/>
      <c r="AU1893" s="110"/>
      <c r="AV1893" s="110"/>
      <c r="AW1893" s="110"/>
      <c r="AX1893" s="110"/>
      <c r="AY1893" s="110"/>
      <c r="AZ1893" s="110"/>
    </row>
    <row r="1894" spans="2:52" s="16" customFormat="1" x14ac:dyDescent="0.25">
      <c r="B1894" s="53"/>
      <c r="C1894" s="15"/>
      <c r="I1894" s="15"/>
      <c r="O1894" s="110"/>
      <c r="P1894" s="110"/>
      <c r="Q1894" s="110"/>
      <c r="R1894" s="110"/>
      <c r="S1894" s="110"/>
      <c r="T1894" s="110"/>
      <c r="U1894" s="110"/>
      <c r="V1894" s="110"/>
      <c r="W1894" s="110"/>
      <c r="X1894" s="110"/>
      <c r="Y1894" s="110"/>
      <c r="Z1894" s="110"/>
      <c r="AA1894" s="110"/>
      <c r="AB1894" s="110"/>
      <c r="AC1894" s="110"/>
      <c r="AD1894" s="110"/>
      <c r="AE1894" s="110"/>
      <c r="AF1894" s="110"/>
      <c r="AG1894" s="110"/>
      <c r="AH1894" s="110"/>
      <c r="AI1894" s="110"/>
      <c r="AJ1894" s="110"/>
      <c r="AK1894" s="110"/>
      <c r="AL1894" s="110"/>
      <c r="AM1894" s="110"/>
      <c r="AN1894" s="110"/>
      <c r="AO1894" s="110"/>
      <c r="AP1894" s="110"/>
      <c r="AQ1894" s="110"/>
      <c r="AR1894" s="110"/>
      <c r="AS1894" s="110"/>
      <c r="AT1894" s="110"/>
      <c r="AU1894" s="110"/>
      <c r="AV1894" s="110"/>
      <c r="AW1894" s="110"/>
      <c r="AX1894" s="110"/>
      <c r="AY1894" s="110"/>
      <c r="AZ1894" s="110"/>
    </row>
    <row r="1895" spans="2:52" s="16" customFormat="1" x14ac:dyDescent="0.25">
      <c r="B1895" s="53"/>
      <c r="C1895" s="15"/>
      <c r="I1895" s="15"/>
      <c r="O1895" s="110"/>
      <c r="P1895" s="110"/>
      <c r="Q1895" s="110"/>
      <c r="R1895" s="110"/>
      <c r="S1895" s="110"/>
      <c r="T1895" s="110"/>
      <c r="U1895" s="110"/>
      <c r="V1895" s="110"/>
      <c r="W1895" s="110"/>
      <c r="X1895" s="110"/>
      <c r="Y1895" s="110"/>
      <c r="Z1895" s="110"/>
      <c r="AA1895" s="110"/>
      <c r="AB1895" s="110"/>
      <c r="AC1895" s="110"/>
      <c r="AD1895" s="110"/>
      <c r="AE1895" s="110"/>
      <c r="AF1895" s="110"/>
      <c r="AG1895" s="110"/>
      <c r="AH1895" s="110"/>
      <c r="AI1895" s="110"/>
      <c r="AJ1895" s="110"/>
      <c r="AK1895" s="110"/>
      <c r="AL1895" s="110"/>
      <c r="AM1895" s="110"/>
      <c r="AN1895" s="110"/>
      <c r="AO1895" s="110"/>
      <c r="AP1895" s="110"/>
      <c r="AQ1895" s="110"/>
      <c r="AR1895" s="110"/>
      <c r="AS1895" s="110"/>
      <c r="AT1895" s="110"/>
      <c r="AU1895" s="110"/>
      <c r="AV1895" s="110"/>
      <c r="AW1895" s="110"/>
      <c r="AX1895" s="110"/>
      <c r="AY1895" s="110"/>
      <c r="AZ1895" s="110"/>
    </row>
    <row r="1896" spans="2:52" s="16" customFormat="1" x14ac:dyDescent="0.25">
      <c r="B1896" s="53"/>
      <c r="C1896" s="15"/>
      <c r="I1896" s="15"/>
      <c r="O1896" s="110"/>
      <c r="P1896" s="110"/>
      <c r="Q1896" s="110"/>
      <c r="R1896" s="110"/>
      <c r="S1896" s="110"/>
      <c r="T1896" s="110"/>
      <c r="U1896" s="110"/>
      <c r="V1896" s="110"/>
      <c r="W1896" s="110"/>
      <c r="X1896" s="110"/>
      <c r="Y1896" s="110"/>
      <c r="Z1896" s="110"/>
      <c r="AA1896" s="110"/>
      <c r="AB1896" s="110"/>
      <c r="AC1896" s="110"/>
      <c r="AD1896" s="110"/>
      <c r="AE1896" s="110"/>
      <c r="AF1896" s="110"/>
      <c r="AG1896" s="110"/>
      <c r="AH1896" s="110"/>
      <c r="AI1896" s="110"/>
      <c r="AJ1896" s="110"/>
      <c r="AK1896" s="110"/>
      <c r="AL1896" s="110"/>
      <c r="AM1896" s="110"/>
      <c r="AN1896" s="110"/>
      <c r="AO1896" s="110"/>
      <c r="AP1896" s="110"/>
      <c r="AQ1896" s="110"/>
      <c r="AR1896" s="110"/>
      <c r="AS1896" s="110"/>
      <c r="AT1896" s="110"/>
      <c r="AU1896" s="110"/>
      <c r="AV1896" s="110"/>
      <c r="AW1896" s="110"/>
      <c r="AX1896" s="110"/>
      <c r="AY1896" s="110"/>
      <c r="AZ1896" s="110"/>
    </row>
    <row r="1897" spans="2:52" s="16" customFormat="1" x14ac:dyDescent="0.25">
      <c r="B1897" s="53"/>
      <c r="C1897" s="15"/>
      <c r="I1897" s="15"/>
      <c r="O1897" s="110"/>
      <c r="P1897" s="110"/>
      <c r="Q1897" s="110"/>
      <c r="R1897" s="110"/>
      <c r="S1897" s="110"/>
      <c r="T1897" s="110"/>
      <c r="U1897" s="110"/>
      <c r="V1897" s="110"/>
      <c r="W1897" s="110"/>
      <c r="X1897" s="110"/>
      <c r="Y1897" s="110"/>
      <c r="Z1897" s="110"/>
      <c r="AA1897" s="110"/>
      <c r="AB1897" s="110"/>
      <c r="AC1897" s="110"/>
      <c r="AD1897" s="110"/>
      <c r="AE1897" s="110"/>
      <c r="AF1897" s="110"/>
      <c r="AG1897" s="110"/>
      <c r="AH1897" s="110"/>
      <c r="AI1897" s="110"/>
      <c r="AJ1897" s="110"/>
      <c r="AK1897" s="110"/>
      <c r="AL1897" s="110"/>
      <c r="AM1897" s="110"/>
      <c r="AN1897" s="110"/>
      <c r="AO1897" s="110"/>
      <c r="AP1897" s="110"/>
      <c r="AQ1897" s="110"/>
      <c r="AR1897" s="110"/>
      <c r="AS1897" s="110"/>
      <c r="AT1897" s="110"/>
      <c r="AU1897" s="110"/>
      <c r="AV1897" s="110"/>
      <c r="AW1897" s="110"/>
      <c r="AX1897" s="110"/>
      <c r="AY1897" s="110"/>
      <c r="AZ1897" s="110"/>
    </row>
    <row r="1898" spans="2:52" s="16" customFormat="1" x14ac:dyDescent="0.25">
      <c r="B1898" s="53"/>
      <c r="C1898" s="15"/>
      <c r="I1898" s="15"/>
      <c r="O1898" s="110"/>
      <c r="P1898" s="110"/>
      <c r="Q1898" s="110"/>
      <c r="R1898" s="110"/>
      <c r="S1898" s="110"/>
      <c r="T1898" s="110"/>
      <c r="U1898" s="110"/>
      <c r="V1898" s="110"/>
      <c r="W1898" s="110"/>
      <c r="X1898" s="110"/>
      <c r="Y1898" s="110"/>
      <c r="Z1898" s="110"/>
      <c r="AA1898" s="110"/>
      <c r="AB1898" s="110"/>
      <c r="AC1898" s="110"/>
      <c r="AD1898" s="110"/>
      <c r="AE1898" s="110"/>
      <c r="AF1898" s="110"/>
      <c r="AG1898" s="110"/>
      <c r="AH1898" s="110"/>
      <c r="AI1898" s="110"/>
      <c r="AJ1898" s="110"/>
      <c r="AK1898" s="110"/>
      <c r="AL1898" s="110"/>
      <c r="AM1898" s="110"/>
      <c r="AN1898" s="110"/>
      <c r="AO1898" s="110"/>
      <c r="AP1898" s="110"/>
      <c r="AQ1898" s="110"/>
      <c r="AR1898" s="110"/>
      <c r="AS1898" s="110"/>
      <c r="AT1898" s="110"/>
      <c r="AU1898" s="110"/>
      <c r="AV1898" s="110"/>
      <c r="AW1898" s="110"/>
      <c r="AX1898" s="110"/>
      <c r="AY1898" s="110"/>
      <c r="AZ1898" s="110"/>
    </row>
    <row r="1899" spans="2:52" s="16" customFormat="1" x14ac:dyDescent="0.25">
      <c r="B1899" s="53"/>
      <c r="C1899" s="15"/>
      <c r="I1899" s="15"/>
      <c r="O1899" s="110"/>
      <c r="P1899" s="110"/>
      <c r="Q1899" s="110"/>
      <c r="R1899" s="110"/>
      <c r="S1899" s="110"/>
      <c r="T1899" s="110"/>
      <c r="U1899" s="110"/>
      <c r="V1899" s="110"/>
      <c r="W1899" s="110"/>
      <c r="X1899" s="110"/>
      <c r="Y1899" s="110"/>
      <c r="Z1899" s="110"/>
      <c r="AA1899" s="110"/>
      <c r="AB1899" s="110"/>
      <c r="AC1899" s="110"/>
      <c r="AD1899" s="110"/>
      <c r="AE1899" s="110"/>
      <c r="AF1899" s="110"/>
      <c r="AG1899" s="110"/>
      <c r="AH1899" s="110"/>
      <c r="AI1899" s="110"/>
      <c r="AJ1899" s="110"/>
      <c r="AK1899" s="110"/>
      <c r="AL1899" s="110"/>
      <c r="AM1899" s="110"/>
      <c r="AN1899" s="110"/>
      <c r="AO1899" s="110"/>
      <c r="AP1899" s="110"/>
      <c r="AQ1899" s="110"/>
      <c r="AR1899" s="110"/>
      <c r="AS1899" s="110"/>
      <c r="AT1899" s="110"/>
      <c r="AU1899" s="110"/>
      <c r="AV1899" s="110"/>
      <c r="AW1899" s="110"/>
      <c r="AX1899" s="110"/>
      <c r="AY1899" s="110"/>
      <c r="AZ1899" s="110"/>
    </row>
    <row r="1900" spans="2:52" s="16" customFormat="1" x14ac:dyDescent="0.25">
      <c r="B1900" s="53"/>
      <c r="C1900" s="15"/>
      <c r="I1900" s="15"/>
      <c r="O1900" s="110"/>
      <c r="P1900" s="110"/>
      <c r="Q1900" s="110"/>
      <c r="R1900" s="110"/>
      <c r="S1900" s="110"/>
      <c r="T1900" s="110"/>
      <c r="U1900" s="110"/>
      <c r="V1900" s="110"/>
      <c r="W1900" s="110"/>
      <c r="X1900" s="110"/>
      <c r="Y1900" s="110"/>
      <c r="Z1900" s="110"/>
      <c r="AA1900" s="110"/>
      <c r="AB1900" s="110"/>
      <c r="AC1900" s="110"/>
      <c r="AD1900" s="110"/>
      <c r="AE1900" s="110"/>
      <c r="AF1900" s="110"/>
      <c r="AG1900" s="110"/>
      <c r="AH1900" s="110"/>
      <c r="AI1900" s="110"/>
      <c r="AJ1900" s="110"/>
      <c r="AK1900" s="110"/>
      <c r="AL1900" s="110"/>
      <c r="AM1900" s="110"/>
      <c r="AN1900" s="110"/>
      <c r="AO1900" s="110"/>
      <c r="AP1900" s="110"/>
      <c r="AQ1900" s="110"/>
      <c r="AR1900" s="110"/>
      <c r="AS1900" s="110"/>
      <c r="AT1900" s="110"/>
      <c r="AU1900" s="110"/>
      <c r="AV1900" s="110"/>
      <c r="AW1900" s="110"/>
      <c r="AX1900" s="110"/>
      <c r="AY1900" s="110"/>
      <c r="AZ1900" s="110"/>
    </row>
    <row r="1901" spans="2:52" s="16" customFormat="1" x14ac:dyDescent="0.25">
      <c r="B1901" s="53"/>
      <c r="C1901" s="15"/>
      <c r="I1901" s="15"/>
      <c r="O1901" s="110"/>
      <c r="P1901" s="110"/>
      <c r="Q1901" s="110"/>
      <c r="R1901" s="110"/>
      <c r="S1901" s="110"/>
      <c r="T1901" s="110"/>
      <c r="U1901" s="110"/>
      <c r="V1901" s="110"/>
      <c r="W1901" s="110"/>
      <c r="X1901" s="110"/>
      <c r="Y1901" s="110"/>
      <c r="Z1901" s="110"/>
      <c r="AA1901" s="110"/>
      <c r="AB1901" s="110"/>
      <c r="AC1901" s="110"/>
      <c r="AD1901" s="110"/>
      <c r="AE1901" s="110"/>
      <c r="AF1901" s="110"/>
      <c r="AG1901" s="110"/>
      <c r="AH1901" s="110"/>
      <c r="AI1901" s="110"/>
      <c r="AJ1901" s="110"/>
      <c r="AK1901" s="110"/>
      <c r="AL1901" s="110"/>
      <c r="AM1901" s="110"/>
      <c r="AN1901" s="110"/>
      <c r="AO1901" s="110"/>
      <c r="AP1901" s="110"/>
      <c r="AQ1901" s="110"/>
      <c r="AR1901" s="110"/>
      <c r="AS1901" s="110"/>
      <c r="AT1901" s="110"/>
      <c r="AU1901" s="110"/>
      <c r="AV1901" s="110"/>
      <c r="AW1901" s="110"/>
      <c r="AX1901" s="110"/>
      <c r="AY1901" s="110"/>
      <c r="AZ1901" s="110"/>
    </row>
    <row r="1902" spans="2:52" s="16" customFormat="1" x14ac:dyDescent="0.25">
      <c r="B1902" s="53"/>
      <c r="C1902" s="15"/>
      <c r="I1902" s="15"/>
      <c r="O1902" s="110"/>
      <c r="P1902" s="110"/>
      <c r="Q1902" s="110"/>
      <c r="R1902" s="110"/>
      <c r="S1902" s="110"/>
      <c r="T1902" s="110"/>
      <c r="U1902" s="110"/>
      <c r="V1902" s="110"/>
      <c r="W1902" s="110"/>
      <c r="X1902" s="110"/>
      <c r="Y1902" s="110"/>
      <c r="Z1902" s="110"/>
      <c r="AA1902" s="110"/>
      <c r="AB1902" s="110"/>
      <c r="AC1902" s="110"/>
      <c r="AD1902" s="110"/>
      <c r="AE1902" s="110"/>
      <c r="AF1902" s="110"/>
      <c r="AG1902" s="110"/>
      <c r="AH1902" s="110"/>
      <c r="AI1902" s="110"/>
      <c r="AJ1902" s="110"/>
      <c r="AK1902" s="110"/>
      <c r="AL1902" s="110"/>
      <c r="AM1902" s="110"/>
      <c r="AN1902" s="110"/>
      <c r="AO1902" s="110"/>
      <c r="AP1902" s="110"/>
      <c r="AQ1902" s="110"/>
      <c r="AR1902" s="110"/>
      <c r="AS1902" s="110"/>
      <c r="AT1902" s="110"/>
      <c r="AU1902" s="110"/>
      <c r="AV1902" s="110"/>
      <c r="AW1902" s="110"/>
      <c r="AX1902" s="110"/>
      <c r="AY1902" s="110"/>
      <c r="AZ1902" s="110"/>
    </row>
    <row r="1903" spans="2:52" s="16" customFormat="1" x14ac:dyDescent="0.25">
      <c r="B1903" s="53"/>
      <c r="C1903" s="15"/>
      <c r="I1903" s="15"/>
      <c r="O1903" s="110"/>
      <c r="P1903" s="110"/>
      <c r="Q1903" s="110"/>
      <c r="R1903" s="110"/>
      <c r="S1903" s="110"/>
      <c r="T1903" s="110"/>
      <c r="U1903" s="110"/>
      <c r="V1903" s="110"/>
      <c r="W1903" s="110"/>
      <c r="X1903" s="110"/>
      <c r="Y1903" s="110"/>
      <c r="Z1903" s="110"/>
      <c r="AA1903" s="110"/>
      <c r="AB1903" s="110"/>
      <c r="AC1903" s="110"/>
      <c r="AD1903" s="110"/>
      <c r="AE1903" s="110"/>
      <c r="AF1903" s="110"/>
      <c r="AG1903" s="110"/>
      <c r="AH1903" s="110"/>
      <c r="AI1903" s="110"/>
      <c r="AJ1903" s="110"/>
      <c r="AK1903" s="110"/>
      <c r="AL1903" s="110"/>
      <c r="AM1903" s="110"/>
      <c r="AN1903" s="110"/>
      <c r="AO1903" s="110"/>
      <c r="AP1903" s="110"/>
      <c r="AQ1903" s="110"/>
      <c r="AR1903" s="110"/>
      <c r="AS1903" s="110"/>
      <c r="AT1903" s="110"/>
      <c r="AU1903" s="110"/>
      <c r="AV1903" s="110"/>
      <c r="AW1903" s="110"/>
      <c r="AX1903" s="110"/>
      <c r="AY1903" s="110"/>
      <c r="AZ1903" s="110"/>
    </row>
    <row r="1904" spans="2:52" s="16" customFormat="1" x14ac:dyDescent="0.25">
      <c r="B1904" s="53"/>
      <c r="C1904" s="15"/>
      <c r="I1904" s="15"/>
      <c r="O1904" s="110"/>
      <c r="P1904" s="110"/>
      <c r="Q1904" s="110"/>
      <c r="R1904" s="110"/>
      <c r="S1904" s="110"/>
      <c r="T1904" s="110"/>
      <c r="U1904" s="110"/>
      <c r="V1904" s="110"/>
      <c r="W1904" s="110"/>
      <c r="X1904" s="110"/>
      <c r="Y1904" s="110"/>
      <c r="Z1904" s="110"/>
      <c r="AA1904" s="110"/>
      <c r="AB1904" s="110"/>
      <c r="AC1904" s="110"/>
      <c r="AD1904" s="110"/>
      <c r="AE1904" s="110"/>
      <c r="AF1904" s="110"/>
      <c r="AG1904" s="110"/>
      <c r="AH1904" s="110"/>
      <c r="AI1904" s="110"/>
      <c r="AJ1904" s="110"/>
      <c r="AK1904" s="110"/>
      <c r="AL1904" s="110"/>
      <c r="AM1904" s="110"/>
      <c r="AN1904" s="110"/>
      <c r="AO1904" s="110"/>
      <c r="AP1904" s="110"/>
      <c r="AQ1904" s="110"/>
      <c r="AR1904" s="110"/>
      <c r="AS1904" s="110"/>
      <c r="AT1904" s="110"/>
      <c r="AU1904" s="110"/>
      <c r="AV1904" s="110"/>
      <c r="AW1904" s="110"/>
      <c r="AX1904" s="110"/>
      <c r="AY1904" s="110"/>
      <c r="AZ1904" s="110"/>
    </row>
    <row r="1905" spans="2:52" s="16" customFormat="1" x14ac:dyDescent="0.25">
      <c r="B1905" s="53"/>
      <c r="C1905" s="15"/>
      <c r="I1905" s="15"/>
      <c r="O1905" s="110"/>
      <c r="P1905" s="110"/>
      <c r="Q1905" s="110"/>
      <c r="R1905" s="110"/>
      <c r="S1905" s="110"/>
      <c r="T1905" s="110"/>
      <c r="U1905" s="110"/>
      <c r="V1905" s="110"/>
      <c r="W1905" s="110"/>
      <c r="X1905" s="110"/>
      <c r="Y1905" s="110"/>
      <c r="Z1905" s="110"/>
      <c r="AA1905" s="110"/>
      <c r="AB1905" s="110"/>
      <c r="AC1905" s="110"/>
      <c r="AD1905" s="110"/>
      <c r="AE1905" s="110"/>
      <c r="AF1905" s="110"/>
      <c r="AG1905" s="110"/>
      <c r="AH1905" s="110"/>
      <c r="AI1905" s="110"/>
      <c r="AJ1905" s="110"/>
      <c r="AK1905" s="110"/>
      <c r="AL1905" s="110"/>
      <c r="AM1905" s="110"/>
      <c r="AN1905" s="110"/>
      <c r="AO1905" s="110"/>
      <c r="AP1905" s="110"/>
      <c r="AQ1905" s="110"/>
      <c r="AR1905" s="110"/>
      <c r="AS1905" s="110"/>
      <c r="AT1905" s="110"/>
      <c r="AU1905" s="110"/>
      <c r="AV1905" s="110"/>
      <c r="AW1905" s="110"/>
      <c r="AX1905" s="110"/>
      <c r="AY1905" s="110"/>
      <c r="AZ1905" s="110"/>
    </row>
    <row r="1906" spans="2:52" s="16" customFormat="1" x14ac:dyDescent="0.25">
      <c r="B1906" s="53"/>
      <c r="C1906" s="15"/>
      <c r="I1906" s="15"/>
      <c r="O1906" s="110"/>
      <c r="P1906" s="110"/>
      <c r="Q1906" s="110"/>
      <c r="R1906" s="110"/>
      <c r="S1906" s="110"/>
      <c r="T1906" s="110"/>
      <c r="U1906" s="110"/>
      <c r="V1906" s="110"/>
      <c r="W1906" s="110"/>
      <c r="X1906" s="110"/>
      <c r="Y1906" s="110"/>
      <c r="Z1906" s="110"/>
      <c r="AA1906" s="110"/>
      <c r="AB1906" s="110"/>
      <c r="AC1906" s="110"/>
      <c r="AD1906" s="110"/>
      <c r="AE1906" s="110"/>
      <c r="AF1906" s="110"/>
      <c r="AG1906" s="110"/>
      <c r="AH1906" s="110"/>
      <c r="AI1906" s="110"/>
      <c r="AJ1906" s="110"/>
      <c r="AK1906" s="110"/>
      <c r="AL1906" s="110"/>
      <c r="AM1906" s="110"/>
      <c r="AN1906" s="110"/>
      <c r="AO1906" s="110"/>
      <c r="AP1906" s="110"/>
      <c r="AQ1906" s="110"/>
      <c r="AR1906" s="110"/>
      <c r="AS1906" s="110"/>
      <c r="AT1906" s="110"/>
      <c r="AU1906" s="110"/>
      <c r="AV1906" s="110"/>
      <c r="AW1906" s="110"/>
      <c r="AX1906" s="110"/>
      <c r="AY1906" s="110"/>
      <c r="AZ1906" s="110"/>
    </row>
    <row r="1907" spans="2:52" s="16" customFormat="1" x14ac:dyDescent="0.25">
      <c r="B1907" s="53"/>
      <c r="C1907" s="15"/>
      <c r="I1907" s="15"/>
      <c r="O1907" s="110"/>
      <c r="P1907" s="110"/>
      <c r="Q1907" s="110"/>
      <c r="R1907" s="110"/>
      <c r="S1907" s="110"/>
      <c r="T1907" s="110"/>
      <c r="U1907" s="110"/>
      <c r="V1907" s="110"/>
      <c r="W1907" s="110"/>
      <c r="X1907" s="110"/>
      <c r="Y1907" s="110"/>
      <c r="Z1907" s="110"/>
      <c r="AA1907" s="110"/>
      <c r="AB1907" s="110"/>
      <c r="AC1907" s="110"/>
      <c r="AD1907" s="110"/>
      <c r="AE1907" s="110"/>
      <c r="AF1907" s="110"/>
      <c r="AG1907" s="110"/>
      <c r="AH1907" s="110"/>
      <c r="AI1907" s="110"/>
      <c r="AJ1907" s="110"/>
      <c r="AK1907" s="110"/>
      <c r="AL1907" s="110"/>
      <c r="AM1907" s="110"/>
      <c r="AN1907" s="110"/>
      <c r="AO1907" s="110"/>
      <c r="AP1907" s="110"/>
      <c r="AQ1907" s="110"/>
      <c r="AR1907" s="110"/>
      <c r="AS1907" s="110"/>
      <c r="AT1907" s="110"/>
      <c r="AU1907" s="110"/>
      <c r="AV1907" s="110"/>
      <c r="AW1907" s="110"/>
      <c r="AX1907" s="110"/>
      <c r="AY1907" s="110"/>
      <c r="AZ1907" s="110"/>
    </row>
    <row r="1908" spans="2:52" s="16" customFormat="1" x14ac:dyDescent="0.25">
      <c r="B1908" s="53"/>
      <c r="C1908" s="15"/>
      <c r="I1908" s="15"/>
      <c r="O1908" s="110"/>
      <c r="P1908" s="110"/>
      <c r="Q1908" s="110"/>
      <c r="R1908" s="110"/>
      <c r="S1908" s="110"/>
      <c r="T1908" s="110"/>
      <c r="U1908" s="110"/>
      <c r="V1908" s="110"/>
      <c r="W1908" s="110"/>
      <c r="X1908" s="110"/>
      <c r="Y1908" s="110"/>
      <c r="Z1908" s="110"/>
      <c r="AA1908" s="110"/>
      <c r="AB1908" s="110"/>
      <c r="AC1908" s="110"/>
      <c r="AD1908" s="110"/>
      <c r="AE1908" s="110"/>
      <c r="AF1908" s="110"/>
      <c r="AG1908" s="110"/>
      <c r="AH1908" s="110"/>
      <c r="AI1908" s="110"/>
      <c r="AJ1908" s="110"/>
      <c r="AK1908" s="110"/>
      <c r="AL1908" s="110"/>
      <c r="AM1908" s="110"/>
      <c r="AN1908" s="110"/>
      <c r="AO1908" s="110"/>
      <c r="AP1908" s="110"/>
      <c r="AQ1908" s="110"/>
      <c r="AR1908" s="110"/>
      <c r="AS1908" s="110"/>
      <c r="AT1908" s="110"/>
      <c r="AU1908" s="110"/>
      <c r="AV1908" s="110"/>
      <c r="AW1908" s="110"/>
      <c r="AX1908" s="110"/>
      <c r="AY1908" s="110"/>
      <c r="AZ1908" s="110"/>
    </row>
    <row r="1909" spans="2:52" s="16" customFormat="1" x14ac:dyDescent="0.25">
      <c r="B1909" s="53"/>
      <c r="C1909" s="15"/>
      <c r="I1909" s="15"/>
      <c r="O1909" s="110"/>
      <c r="P1909" s="110"/>
      <c r="Q1909" s="110"/>
      <c r="R1909" s="110"/>
      <c r="S1909" s="110"/>
      <c r="T1909" s="110"/>
      <c r="U1909" s="110"/>
      <c r="V1909" s="110"/>
      <c r="W1909" s="110"/>
      <c r="X1909" s="110"/>
      <c r="Y1909" s="110"/>
      <c r="Z1909" s="110"/>
      <c r="AA1909" s="110"/>
      <c r="AB1909" s="110"/>
      <c r="AC1909" s="110"/>
      <c r="AD1909" s="110"/>
      <c r="AE1909" s="110"/>
      <c r="AF1909" s="110"/>
      <c r="AG1909" s="110"/>
      <c r="AH1909" s="110"/>
      <c r="AI1909" s="110"/>
      <c r="AJ1909" s="110"/>
      <c r="AK1909" s="110"/>
      <c r="AL1909" s="110"/>
      <c r="AM1909" s="110"/>
      <c r="AN1909" s="110"/>
      <c r="AO1909" s="110"/>
      <c r="AP1909" s="110"/>
      <c r="AQ1909" s="110"/>
      <c r="AR1909" s="110"/>
      <c r="AS1909" s="110"/>
      <c r="AT1909" s="110"/>
      <c r="AU1909" s="110"/>
      <c r="AV1909" s="110"/>
      <c r="AW1909" s="110"/>
      <c r="AX1909" s="110"/>
      <c r="AY1909" s="110"/>
      <c r="AZ1909" s="110"/>
    </row>
    <row r="1910" spans="2:52" s="16" customFormat="1" x14ac:dyDescent="0.25">
      <c r="B1910" s="53"/>
      <c r="C1910" s="15"/>
      <c r="I1910" s="15"/>
      <c r="O1910" s="110"/>
      <c r="P1910" s="110"/>
      <c r="Q1910" s="110"/>
      <c r="R1910" s="110"/>
      <c r="S1910" s="110"/>
      <c r="T1910" s="110"/>
      <c r="U1910" s="110"/>
      <c r="V1910" s="110"/>
      <c r="W1910" s="110"/>
      <c r="X1910" s="110"/>
      <c r="Y1910" s="110"/>
      <c r="Z1910" s="110"/>
      <c r="AA1910" s="110"/>
      <c r="AB1910" s="110"/>
      <c r="AC1910" s="110"/>
      <c r="AD1910" s="110"/>
      <c r="AE1910" s="110"/>
      <c r="AF1910" s="110"/>
      <c r="AG1910" s="110"/>
      <c r="AH1910" s="110"/>
      <c r="AI1910" s="110"/>
      <c r="AJ1910" s="110"/>
      <c r="AK1910" s="110"/>
      <c r="AL1910" s="110"/>
      <c r="AM1910" s="110"/>
      <c r="AN1910" s="110"/>
      <c r="AO1910" s="110"/>
      <c r="AP1910" s="110"/>
      <c r="AQ1910" s="110"/>
      <c r="AR1910" s="110"/>
      <c r="AS1910" s="110"/>
      <c r="AT1910" s="110"/>
      <c r="AU1910" s="110"/>
      <c r="AV1910" s="110"/>
      <c r="AW1910" s="110"/>
      <c r="AX1910" s="110"/>
      <c r="AY1910" s="110"/>
      <c r="AZ1910" s="110"/>
    </row>
    <row r="1911" spans="2:52" s="16" customFormat="1" x14ac:dyDescent="0.25">
      <c r="B1911" s="53"/>
      <c r="C1911" s="15"/>
      <c r="I1911" s="15"/>
      <c r="O1911" s="110"/>
      <c r="P1911" s="110"/>
      <c r="Q1911" s="110"/>
      <c r="R1911" s="110"/>
      <c r="S1911" s="110"/>
      <c r="T1911" s="110"/>
      <c r="U1911" s="110"/>
      <c r="V1911" s="110"/>
      <c r="W1911" s="110"/>
      <c r="X1911" s="110"/>
      <c r="Y1911" s="110"/>
      <c r="Z1911" s="110"/>
      <c r="AA1911" s="110"/>
      <c r="AB1911" s="110"/>
      <c r="AC1911" s="110"/>
      <c r="AD1911" s="110"/>
      <c r="AE1911" s="110"/>
      <c r="AF1911" s="110"/>
      <c r="AG1911" s="110"/>
      <c r="AH1911" s="110"/>
      <c r="AI1911" s="110"/>
      <c r="AJ1911" s="110"/>
      <c r="AK1911" s="110"/>
      <c r="AL1911" s="110"/>
      <c r="AM1911" s="110"/>
      <c r="AN1911" s="110"/>
      <c r="AO1911" s="110"/>
      <c r="AP1911" s="110"/>
      <c r="AQ1911" s="110"/>
      <c r="AR1911" s="110"/>
      <c r="AS1911" s="110"/>
      <c r="AT1911" s="110"/>
      <c r="AU1911" s="110"/>
      <c r="AV1911" s="110"/>
      <c r="AW1911" s="110"/>
      <c r="AX1911" s="110"/>
      <c r="AY1911" s="110"/>
      <c r="AZ1911" s="110"/>
    </row>
    <row r="1912" spans="2:52" s="16" customFormat="1" x14ac:dyDescent="0.25">
      <c r="B1912" s="53"/>
      <c r="C1912" s="15"/>
      <c r="I1912" s="15"/>
      <c r="O1912" s="110"/>
      <c r="P1912" s="110"/>
      <c r="Q1912" s="110"/>
      <c r="R1912" s="110"/>
      <c r="S1912" s="110"/>
      <c r="T1912" s="110"/>
      <c r="U1912" s="110"/>
      <c r="V1912" s="110"/>
      <c r="W1912" s="110"/>
      <c r="X1912" s="110"/>
      <c r="Y1912" s="110"/>
      <c r="Z1912" s="110"/>
      <c r="AA1912" s="110"/>
      <c r="AB1912" s="110"/>
      <c r="AC1912" s="110"/>
      <c r="AD1912" s="110"/>
      <c r="AE1912" s="110"/>
      <c r="AF1912" s="110"/>
      <c r="AG1912" s="110"/>
      <c r="AH1912" s="110"/>
      <c r="AI1912" s="110"/>
      <c r="AJ1912" s="110"/>
      <c r="AK1912" s="110"/>
      <c r="AL1912" s="110"/>
      <c r="AM1912" s="110"/>
      <c r="AN1912" s="110"/>
      <c r="AO1912" s="110"/>
      <c r="AP1912" s="110"/>
      <c r="AQ1912" s="110"/>
      <c r="AR1912" s="110"/>
      <c r="AS1912" s="110"/>
      <c r="AT1912" s="110"/>
      <c r="AU1912" s="110"/>
      <c r="AV1912" s="110"/>
      <c r="AW1912" s="110"/>
      <c r="AX1912" s="110"/>
      <c r="AY1912" s="110"/>
      <c r="AZ1912" s="110"/>
    </row>
    <row r="1913" spans="2:52" s="16" customFormat="1" x14ac:dyDescent="0.25">
      <c r="B1913" s="53"/>
      <c r="C1913" s="15"/>
      <c r="I1913" s="15"/>
      <c r="O1913" s="110"/>
      <c r="P1913" s="110"/>
      <c r="Q1913" s="110"/>
      <c r="R1913" s="110"/>
      <c r="S1913" s="110"/>
      <c r="T1913" s="110"/>
      <c r="U1913" s="110"/>
      <c r="V1913" s="110"/>
      <c r="W1913" s="110"/>
      <c r="X1913" s="110"/>
      <c r="Y1913" s="110"/>
      <c r="Z1913" s="110"/>
      <c r="AA1913" s="110"/>
      <c r="AB1913" s="110"/>
      <c r="AC1913" s="110"/>
      <c r="AD1913" s="110"/>
      <c r="AE1913" s="110"/>
      <c r="AF1913" s="110"/>
      <c r="AG1913" s="110"/>
      <c r="AH1913" s="110"/>
      <c r="AI1913" s="110"/>
      <c r="AJ1913" s="110"/>
      <c r="AK1913" s="110"/>
      <c r="AL1913" s="110"/>
      <c r="AM1913" s="110"/>
      <c r="AN1913" s="110"/>
      <c r="AO1913" s="110"/>
      <c r="AP1913" s="110"/>
      <c r="AQ1913" s="110"/>
      <c r="AR1913" s="110"/>
      <c r="AS1913" s="110"/>
      <c r="AT1913" s="110"/>
      <c r="AU1913" s="110"/>
      <c r="AV1913" s="110"/>
      <c r="AW1913" s="110"/>
      <c r="AX1913" s="110"/>
      <c r="AY1913" s="110"/>
      <c r="AZ1913" s="110"/>
    </row>
    <row r="1914" spans="2:52" s="16" customFormat="1" x14ac:dyDescent="0.25">
      <c r="B1914" s="53"/>
      <c r="C1914" s="15"/>
      <c r="I1914" s="15"/>
      <c r="O1914" s="110"/>
      <c r="P1914" s="110"/>
      <c r="Q1914" s="110"/>
      <c r="R1914" s="110"/>
      <c r="S1914" s="110"/>
      <c r="T1914" s="110"/>
      <c r="U1914" s="110"/>
      <c r="V1914" s="110"/>
      <c r="W1914" s="110"/>
      <c r="X1914" s="110"/>
      <c r="Y1914" s="110"/>
      <c r="Z1914" s="110"/>
      <c r="AA1914" s="110"/>
      <c r="AB1914" s="110"/>
      <c r="AC1914" s="110"/>
      <c r="AD1914" s="110"/>
      <c r="AE1914" s="110"/>
      <c r="AF1914" s="110"/>
      <c r="AG1914" s="110"/>
      <c r="AH1914" s="110"/>
      <c r="AI1914" s="110"/>
      <c r="AJ1914" s="110"/>
      <c r="AK1914" s="110"/>
      <c r="AL1914" s="110"/>
      <c r="AM1914" s="110"/>
      <c r="AN1914" s="110"/>
      <c r="AO1914" s="110"/>
      <c r="AP1914" s="110"/>
      <c r="AQ1914" s="110"/>
      <c r="AR1914" s="110"/>
      <c r="AS1914" s="110"/>
      <c r="AT1914" s="110"/>
      <c r="AU1914" s="110"/>
      <c r="AV1914" s="110"/>
      <c r="AW1914" s="110"/>
      <c r="AX1914" s="110"/>
      <c r="AY1914" s="110"/>
      <c r="AZ1914" s="110"/>
    </row>
    <row r="1915" spans="2:52" s="16" customFormat="1" x14ac:dyDescent="0.25">
      <c r="B1915" s="53"/>
      <c r="C1915" s="15"/>
      <c r="I1915" s="15"/>
      <c r="O1915" s="110"/>
      <c r="P1915" s="110"/>
      <c r="Q1915" s="110"/>
      <c r="R1915" s="110"/>
      <c r="S1915" s="110"/>
      <c r="T1915" s="110"/>
      <c r="U1915" s="110"/>
      <c r="V1915" s="110"/>
      <c r="W1915" s="110"/>
      <c r="X1915" s="110"/>
      <c r="Y1915" s="110"/>
      <c r="Z1915" s="110"/>
      <c r="AA1915" s="110"/>
      <c r="AB1915" s="110"/>
      <c r="AC1915" s="110"/>
      <c r="AD1915" s="110"/>
      <c r="AE1915" s="110"/>
      <c r="AF1915" s="110"/>
      <c r="AG1915" s="110"/>
      <c r="AH1915" s="110"/>
      <c r="AI1915" s="110"/>
      <c r="AJ1915" s="110"/>
      <c r="AK1915" s="110"/>
      <c r="AL1915" s="110"/>
      <c r="AM1915" s="110"/>
      <c r="AN1915" s="110"/>
      <c r="AO1915" s="110"/>
      <c r="AP1915" s="110"/>
      <c r="AQ1915" s="110"/>
      <c r="AR1915" s="110"/>
      <c r="AS1915" s="110"/>
      <c r="AT1915" s="110"/>
      <c r="AU1915" s="110"/>
      <c r="AV1915" s="110"/>
      <c r="AW1915" s="110"/>
      <c r="AX1915" s="110"/>
      <c r="AY1915" s="110"/>
      <c r="AZ1915" s="110"/>
    </row>
    <row r="1916" spans="2:52" s="16" customFormat="1" x14ac:dyDescent="0.25">
      <c r="B1916" s="53"/>
      <c r="C1916" s="15"/>
      <c r="I1916" s="15"/>
      <c r="O1916" s="110"/>
      <c r="P1916" s="110"/>
      <c r="Q1916" s="110"/>
      <c r="R1916" s="110"/>
      <c r="S1916" s="110"/>
      <c r="T1916" s="110"/>
      <c r="U1916" s="110"/>
      <c r="V1916" s="110"/>
      <c r="W1916" s="110"/>
      <c r="X1916" s="110"/>
      <c r="Y1916" s="110"/>
      <c r="Z1916" s="110"/>
      <c r="AA1916" s="110"/>
      <c r="AB1916" s="110"/>
      <c r="AC1916" s="110"/>
      <c r="AD1916" s="110"/>
      <c r="AE1916" s="110"/>
      <c r="AF1916" s="110"/>
      <c r="AG1916" s="110"/>
      <c r="AH1916" s="110"/>
      <c r="AI1916" s="110"/>
      <c r="AJ1916" s="110"/>
      <c r="AK1916" s="110"/>
      <c r="AL1916" s="110"/>
      <c r="AM1916" s="110"/>
      <c r="AN1916" s="110"/>
      <c r="AO1916" s="110"/>
      <c r="AP1916" s="110"/>
      <c r="AQ1916" s="110"/>
      <c r="AR1916" s="110"/>
      <c r="AS1916" s="110"/>
      <c r="AT1916" s="110"/>
      <c r="AU1916" s="110"/>
      <c r="AV1916" s="110"/>
      <c r="AW1916" s="110"/>
      <c r="AX1916" s="110"/>
      <c r="AY1916" s="110"/>
      <c r="AZ1916" s="110"/>
    </row>
    <row r="1917" spans="2:52" s="16" customFormat="1" x14ac:dyDescent="0.25">
      <c r="B1917" s="53"/>
      <c r="C1917" s="15"/>
      <c r="I1917" s="15"/>
      <c r="O1917" s="110"/>
      <c r="P1917" s="110"/>
      <c r="Q1917" s="110"/>
      <c r="R1917" s="110"/>
      <c r="S1917" s="110"/>
      <c r="T1917" s="110"/>
      <c r="U1917" s="110"/>
      <c r="V1917" s="110"/>
      <c r="W1917" s="110"/>
      <c r="X1917" s="110"/>
      <c r="Y1917" s="110"/>
      <c r="Z1917" s="110"/>
      <c r="AA1917" s="110"/>
      <c r="AB1917" s="110"/>
      <c r="AC1917" s="110"/>
      <c r="AD1917" s="110"/>
      <c r="AE1917" s="110"/>
      <c r="AF1917" s="110"/>
      <c r="AG1917" s="110"/>
      <c r="AH1917" s="110"/>
      <c r="AI1917" s="110"/>
      <c r="AJ1917" s="110"/>
      <c r="AK1917" s="110"/>
      <c r="AL1917" s="110"/>
      <c r="AM1917" s="110"/>
      <c r="AN1917" s="110"/>
      <c r="AO1917" s="110"/>
      <c r="AP1917" s="110"/>
      <c r="AQ1917" s="110"/>
      <c r="AR1917" s="110"/>
      <c r="AS1917" s="110"/>
      <c r="AT1917" s="110"/>
      <c r="AU1917" s="110"/>
      <c r="AV1917" s="110"/>
      <c r="AW1917" s="110"/>
      <c r="AX1917" s="110"/>
      <c r="AY1917" s="110"/>
      <c r="AZ1917" s="110"/>
    </row>
    <row r="1918" spans="2:52" s="16" customFormat="1" x14ac:dyDescent="0.25">
      <c r="B1918" s="53"/>
      <c r="C1918" s="15"/>
      <c r="I1918" s="15"/>
      <c r="O1918" s="110"/>
      <c r="P1918" s="110"/>
      <c r="Q1918" s="110"/>
      <c r="R1918" s="110"/>
      <c r="S1918" s="110"/>
      <c r="T1918" s="110"/>
      <c r="U1918" s="110"/>
      <c r="V1918" s="110"/>
      <c r="W1918" s="110"/>
      <c r="X1918" s="110"/>
      <c r="Y1918" s="110"/>
      <c r="Z1918" s="110"/>
      <c r="AA1918" s="110"/>
      <c r="AB1918" s="110"/>
      <c r="AC1918" s="110"/>
      <c r="AD1918" s="110"/>
      <c r="AE1918" s="110"/>
      <c r="AF1918" s="110"/>
      <c r="AG1918" s="110"/>
      <c r="AH1918" s="110"/>
      <c r="AI1918" s="110"/>
      <c r="AJ1918" s="110"/>
      <c r="AK1918" s="110"/>
      <c r="AL1918" s="110"/>
      <c r="AM1918" s="110"/>
      <c r="AN1918" s="110"/>
      <c r="AO1918" s="110"/>
      <c r="AP1918" s="110"/>
      <c r="AQ1918" s="110"/>
      <c r="AR1918" s="110"/>
      <c r="AS1918" s="110"/>
      <c r="AT1918" s="110"/>
      <c r="AU1918" s="110"/>
      <c r="AV1918" s="110"/>
      <c r="AW1918" s="110"/>
      <c r="AX1918" s="110"/>
      <c r="AY1918" s="110"/>
      <c r="AZ1918" s="110"/>
    </row>
    <row r="1919" spans="2:52" s="16" customFormat="1" x14ac:dyDescent="0.25">
      <c r="B1919" s="53"/>
      <c r="C1919" s="15"/>
      <c r="I1919" s="15"/>
      <c r="O1919" s="110"/>
      <c r="P1919" s="110"/>
      <c r="Q1919" s="110"/>
      <c r="R1919" s="110"/>
      <c r="S1919" s="110"/>
      <c r="T1919" s="110"/>
      <c r="U1919" s="110"/>
      <c r="V1919" s="110"/>
      <c r="W1919" s="110"/>
      <c r="X1919" s="110"/>
      <c r="Y1919" s="110"/>
      <c r="Z1919" s="110"/>
      <c r="AA1919" s="110"/>
      <c r="AB1919" s="110"/>
      <c r="AC1919" s="110"/>
      <c r="AD1919" s="110"/>
      <c r="AE1919" s="110"/>
      <c r="AF1919" s="110"/>
      <c r="AG1919" s="110"/>
      <c r="AH1919" s="110"/>
      <c r="AI1919" s="110"/>
      <c r="AJ1919" s="110"/>
      <c r="AK1919" s="110"/>
      <c r="AL1919" s="110"/>
      <c r="AM1919" s="110"/>
      <c r="AN1919" s="110"/>
      <c r="AO1919" s="110"/>
      <c r="AP1919" s="110"/>
      <c r="AQ1919" s="110"/>
      <c r="AR1919" s="110"/>
      <c r="AS1919" s="110"/>
      <c r="AT1919" s="110"/>
      <c r="AU1919" s="110"/>
      <c r="AV1919" s="110"/>
      <c r="AW1919" s="110"/>
      <c r="AX1919" s="110"/>
      <c r="AY1919" s="110"/>
      <c r="AZ1919" s="110"/>
    </row>
    <row r="1920" spans="2:52" s="16" customFormat="1" x14ac:dyDescent="0.25">
      <c r="B1920" s="53"/>
      <c r="C1920" s="15"/>
      <c r="I1920" s="15"/>
      <c r="O1920" s="110"/>
      <c r="P1920" s="110"/>
      <c r="Q1920" s="110"/>
      <c r="R1920" s="110"/>
      <c r="S1920" s="110"/>
      <c r="T1920" s="110"/>
      <c r="U1920" s="110"/>
      <c r="V1920" s="110"/>
      <c r="W1920" s="110"/>
      <c r="X1920" s="110"/>
      <c r="Y1920" s="110"/>
      <c r="Z1920" s="110"/>
      <c r="AA1920" s="110"/>
      <c r="AB1920" s="110"/>
      <c r="AC1920" s="110"/>
      <c r="AD1920" s="110"/>
      <c r="AE1920" s="110"/>
      <c r="AF1920" s="110"/>
      <c r="AG1920" s="110"/>
      <c r="AH1920" s="110"/>
      <c r="AI1920" s="110"/>
      <c r="AJ1920" s="110"/>
      <c r="AK1920" s="110"/>
      <c r="AL1920" s="110"/>
      <c r="AM1920" s="110"/>
      <c r="AN1920" s="110"/>
      <c r="AO1920" s="110"/>
      <c r="AP1920" s="110"/>
      <c r="AQ1920" s="110"/>
      <c r="AR1920" s="110"/>
      <c r="AS1920" s="110"/>
      <c r="AT1920" s="110"/>
      <c r="AU1920" s="110"/>
      <c r="AV1920" s="110"/>
      <c r="AW1920" s="110"/>
      <c r="AX1920" s="110"/>
      <c r="AY1920" s="110"/>
      <c r="AZ1920" s="110"/>
    </row>
    <row r="1921" spans="2:52" s="16" customFormat="1" x14ac:dyDescent="0.25">
      <c r="B1921" s="53"/>
      <c r="C1921" s="15"/>
      <c r="I1921" s="15"/>
      <c r="O1921" s="110"/>
      <c r="P1921" s="110"/>
      <c r="Q1921" s="110"/>
      <c r="R1921" s="110"/>
      <c r="S1921" s="110"/>
      <c r="T1921" s="110"/>
      <c r="U1921" s="110"/>
      <c r="V1921" s="110"/>
      <c r="W1921" s="110"/>
      <c r="X1921" s="110"/>
      <c r="Y1921" s="110"/>
      <c r="Z1921" s="110"/>
      <c r="AA1921" s="110"/>
      <c r="AB1921" s="110"/>
      <c r="AC1921" s="110"/>
      <c r="AD1921" s="110"/>
      <c r="AE1921" s="110"/>
      <c r="AF1921" s="110"/>
      <c r="AG1921" s="110"/>
      <c r="AH1921" s="110"/>
      <c r="AI1921" s="110"/>
      <c r="AJ1921" s="110"/>
      <c r="AK1921" s="110"/>
      <c r="AL1921" s="110"/>
      <c r="AM1921" s="110"/>
      <c r="AN1921" s="110"/>
      <c r="AO1921" s="110"/>
      <c r="AP1921" s="110"/>
      <c r="AQ1921" s="110"/>
      <c r="AR1921" s="110"/>
      <c r="AS1921" s="110"/>
      <c r="AT1921" s="110"/>
      <c r="AU1921" s="110"/>
      <c r="AV1921" s="110"/>
      <c r="AW1921" s="110"/>
      <c r="AX1921" s="110"/>
      <c r="AY1921" s="110"/>
      <c r="AZ1921" s="110"/>
    </row>
    <row r="1922" spans="2:52" s="16" customFormat="1" x14ac:dyDescent="0.25">
      <c r="B1922" s="53"/>
      <c r="C1922" s="15"/>
      <c r="I1922" s="15"/>
      <c r="O1922" s="110"/>
      <c r="P1922" s="110"/>
      <c r="Q1922" s="110"/>
      <c r="R1922" s="110"/>
      <c r="S1922" s="110"/>
      <c r="T1922" s="110"/>
      <c r="U1922" s="110"/>
      <c r="V1922" s="110"/>
      <c r="W1922" s="110"/>
      <c r="X1922" s="110"/>
      <c r="Y1922" s="110"/>
      <c r="Z1922" s="110"/>
      <c r="AA1922" s="110"/>
      <c r="AB1922" s="110"/>
      <c r="AC1922" s="110"/>
      <c r="AD1922" s="110"/>
      <c r="AE1922" s="110"/>
      <c r="AF1922" s="110"/>
      <c r="AG1922" s="110"/>
      <c r="AH1922" s="110"/>
      <c r="AI1922" s="110"/>
      <c r="AJ1922" s="110"/>
      <c r="AK1922" s="110"/>
      <c r="AL1922" s="110"/>
      <c r="AM1922" s="110"/>
      <c r="AN1922" s="110"/>
      <c r="AO1922" s="110"/>
      <c r="AP1922" s="110"/>
      <c r="AQ1922" s="110"/>
      <c r="AR1922" s="110"/>
      <c r="AS1922" s="110"/>
      <c r="AT1922" s="110"/>
      <c r="AU1922" s="110"/>
      <c r="AV1922" s="110"/>
      <c r="AW1922" s="110"/>
      <c r="AX1922" s="110"/>
      <c r="AY1922" s="110"/>
      <c r="AZ1922" s="110"/>
    </row>
    <row r="1923" spans="2:52" s="16" customFormat="1" x14ac:dyDescent="0.25">
      <c r="B1923" s="53"/>
      <c r="C1923" s="15"/>
      <c r="I1923" s="15"/>
      <c r="O1923" s="110"/>
      <c r="P1923" s="110"/>
      <c r="Q1923" s="110"/>
      <c r="R1923" s="110"/>
      <c r="S1923" s="110"/>
      <c r="T1923" s="110"/>
      <c r="U1923" s="110"/>
      <c r="V1923" s="110"/>
      <c r="W1923" s="110"/>
      <c r="X1923" s="110"/>
      <c r="Y1923" s="110"/>
      <c r="Z1923" s="110"/>
      <c r="AA1923" s="110"/>
      <c r="AB1923" s="110"/>
      <c r="AC1923" s="110"/>
      <c r="AD1923" s="110"/>
      <c r="AE1923" s="110"/>
      <c r="AF1923" s="110"/>
      <c r="AG1923" s="110"/>
      <c r="AH1923" s="110"/>
      <c r="AI1923" s="110"/>
      <c r="AJ1923" s="110"/>
      <c r="AK1923" s="110"/>
      <c r="AL1923" s="110"/>
      <c r="AM1923" s="110"/>
      <c r="AN1923" s="110"/>
      <c r="AO1923" s="110"/>
      <c r="AP1923" s="110"/>
      <c r="AQ1923" s="110"/>
      <c r="AR1923" s="110"/>
      <c r="AS1923" s="110"/>
      <c r="AT1923" s="110"/>
      <c r="AU1923" s="110"/>
      <c r="AV1923" s="110"/>
      <c r="AW1923" s="110"/>
      <c r="AX1923" s="110"/>
      <c r="AY1923" s="110"/>
      <c r="AZ1923" s="110"/>
    </row>
    <row r="1924" spans="2:52" s="16" customFormat="1" x14ac:dyDescent="0.25">
      <c r="B1924" s="53"/>
      <c r="C1924" s="15"/>
      <c r="I1924" s="15"/>
      <c r="O1924" s="110"/>
      <c r="P1924" s="110"/>
      <c r="Q1924" s="110"/>
      <c r="R1924" s="110"/>
      <c r="S1924" s="110"/>
      <c r="T1924" s="110"/>
      <c r="U1924" s="110"/>
      <c r="V1924" s="110"/>
      <c r="W1924" s="110"/>
      <c r="X1924" s="110"/>
      <c r="Y1924" s="110"/>
      <c r="Z1924" s="110"/>
      <c r="AA1924" s="110"/>
      <c r="AB1924" s="110"/>
      <c r="AC1924" s="110"/>
      <c r="AD1924" s="110"/>
      <c r="AE1924" s="110"/>
      <c r="AF1924" s="110"/>
      <c r="AG1924" s="110"/>
      <c r="AH1924" s="110"/>
      <c r="AI1924" s="110"/>
      <c r="AJ1924" s="110"/>
      <c r="AK1924" s="110"/>
      <c r="AL1924" s="110"/>
      <c r="AM1924" s="110"/>
      <c r="AN1924" s="110"/>
      <c r="AO1924" s="110"/>
      <c r="AP1924" s="110"/>
      <c r="AQ1924" s="110"/>
      <c r="AR1924" s="110"/>
      <c r="AS1924" s="110"/>
      <c r="AT1924" s="110"/>
      <c r="AU1924" s="110"/>
      <c r="AV1924" s="110"/>
      <c r="AW1924" s="110"/>
      <c r="AX1924" s="110"/>
      <c r="AY1924" s="110"/>
      <c r="AZ1924" s="110"/>
    </row>
    <row r="1925" spans="2:52" s="16" customFormat="1" x14ac:dyDescent="0.25">
      <c r="B1925" s="53"/>
      <c r="C1925" s="15"/>
      <c r="I1925" s="15"/>
      <c r="O1925" s="110"/>
      <c r="P1925" s="110"/>
      <c r="Q1925" s="110"/>
      <c r="R1925" s="110"/>
      <c r="S1925" s="110"/>
      <c r="T1925" s="110"/>
      <c r="U1925" s="110"/>
      <c r="V1925" s="110"/>
      <c r="W1925" s="110"/>
      <c r="X1925" s="110"/>
      <c r="Y1925" s="110"/>
      <c r="Z1925" s="110"/>
      <c r="AA1925" s="110"/>
      <c r="AB1925" s="110"/>
      <c r="AC1925" s="110"/>
      <c r="AD1925" s="110"/>
      <c r="AE1925" s="110"/>
      <c r="AF1925" s="110"/>
      <c r="AG1925" s="110"/>
      <c r="AH1925" s="110"/>
      <c r="AI1925" s="110"/>
      <c r="AJ1925" s="110"/>
      <c r="AK1925" s="110"/>
      <c r="AL1925" s="110"/>
      <c r="AM1925" s="110"/>
      <c r="AN1925" s="110"/>
      <c r="AO1925" s="110"/>
      <c r="AP1925" s="110"/>
      <c r="AQ1925" s="110"/>
      <c r="AR1925" s="110"/>
      <c r="AS1925" s="110"/>
      <c r="AT1925" s="110"/>
      <c r="AU1925" s="110"/>
      <c r="AV1925" s="110"/>
      <c r="AW1925" s="110"/>
      <c r="AX1925" s="110"/>
      <c r="AY1925" s="110"/>
      <c r="AZ1925" s="110"/>
    </row>
    <row r="1926" spans="2:52" s="16" customFormat="1" x14ac:dyDescent="0.25">
      <c r="B1926" s="53"/>
      <c r="C1926" s="15"/>
      <c r="I1926" s="15"/>
      <c r="O1926" s="110"/>
      <c r="P1926" s="110"/>
      <c r="Q1926" s="110"/>
      <c r="R1926" s="110"/>
      <c r="S1926" s="110"/>
      <c r="T1926" s="110"/>
      <c r="U1926" s="110"/>
      <c r="V1926" s="110"/>
      <c r="W1926" s="110"/>
      <c r="X1926" s="110"/>
      <c r="Y1926" s="110"/>
      <c r="Z1926" s="110"/>
      <c r="AA1926" s="110"/>
      <c r="AB1926" s="110"/>
      <c r="AC1926" s="110"/>
      <c r="AD1926" s="110"/>
      <c r="AE1926" s="110"/>
      <c r="AF1926" s="110"/>
      <c r="AG1926" s="110"/>
      <c r="AH1926" s="110"/>
      <c r="AI1926" s="110"/>
      <c r="AJ1926" s="110"/>
      <c r="AK1926" s="110"/>
      <c r="AL1926" s="110"/>
      <c r="AM1926" s="110"/>
      <c r="AN1926" s="110"/>
      <c r="AO1926" s="110"/>
      <c r="AP1926" s="110"/>
      <c r="AQ1926" s="110"/>
      <c r="AR1926" s="110"/>
      <c r="AS1926" s="110"/>
      <c r="AT1926" s="110"/>
      <c r="AU1926" s="110"/>
      <c r="AV1926" s="110"/>
      <c r="AW1926" s="110"/>
      <c r="AX1926" s="110"/>
      <c r="AY1926" s="110"/>
      <c r="AZ1926" s="110"/>
    </row>
    <row r="1927" spans="2:52" s="16" customFormat="1" x14ac:dyDescent="0.25">
      <c r="B1927" s="53"/>
      <c r="C1927" s="15"/>
      <c r="I1927" s="15"/>
      <c r="O1927" s="110"/>
      <c r="P1927" s="110"/>
      <c r="Q1927" s="110"/>
      <c r="R1927" s="110"/>
      <c r="S1927" s="110"/>
      <c r="T1927" s="110"/>
      <c r="U1927" s="110"/>
      <c r="V1927" s="110"/>
      <c r="W1927" s="110"/>
      <c r="X1927" s="110"/>
      <c r="Y1927" s="110"/>
      <c r="Z1927" s="110"/>
      <c r="AA1927" s="110"/>
      <c r="AB1927" s="110"/>
      <c r="AC1927" s="110"/>
      <c r="AD1927" s="110"/>
      <c r="AE1927" s="110"/>
      <c r="AF1927" s="110"/>
      <c r="AG1927" s="110"/>
      <c r="AH1927" s="110"/>
      <c r="AI1927" s="110"/>
      <c r="AJ1927" s="110"/>
      <c r="AK1927" s="110"/>
      <c r="AL1927" s="110"/>
      <c r="AM1927" s="110"/>
      <c r="AN1927" s="110"/>
      <c r="AO1927" s="110"/>
      <c r="AP1927" s="110"/>
      <c r="AQ1927" s="110"/>
      <c r="AR1927" s="110"/>
      <c r="AS1927" s="110"/>
      <c r="AT1927" s="110"/>
      <c r="AU1927" s="110"/>
      <c r="AV1927" s="110"/>
      <c r="AW1927" s="110"/>
      <c r="AX1927" s="110"/>
      <c r="AY1927" s="110"/>
      <c r="AZ1927" s="110"/>
    </row>
    <row r="1928" spans="2:52" s="16" customFormat="1" x14ac:dyDescent="0.25">
      <c r="B1928" s="53"/>
      <c r="C1928" s="15"/>
      <c r="I1928" s="15"/>
      <c r="O1928" s="110"/>
      <c r="P1928" s="110"/>
      <c r="Q1928" s="110"/>
      <c r="R1928" s="110"/>
      <c r="S1928" s="110"/>
      <c r="T1928" s="110"/>
      <c r="U1928" s="110"/>
      <c r="V1928" s="110"/>
      <c r="W1928" s="110"/>
      <c r="X1928" s="110"/>
      <c r="Y1928" s="110"/>
      <c r="Z1928" s="110"/>
      <c r="AA1928" s="110"/>
      <c r="AB1928" s="110"/>
      <c r="AC1928" s="110"/>
      <c r="AD1928" s="110"/>
      <c r="AE1928" s="110"/>
      <c r="AF1928" s="110"/>
      <c r="AG1928" s="110"/>
      <c r="AH1928" s="110"/>
      <c r="AI1928" s="110"/>
      <c r="AJ1928" s="110"/>
      <c r="AK1928" s="110"/>
      <c r="AL1928" s="110"/>
      <c r="AM1928" s="110"/>
      <c r="AN1928" s="110"/>
      <c r="AO1928" s="110"/>
      <c r="AP1928" s="110"/>
      <c r="AQ1928" s="110"/>
      <c r="AR1928" s="110"/>
      <c r="AS1928" s="110"/>
      <c r="AT1928" s="110"/>
      <c r="AU1928" s="110"/>
      <c r="AV1928" s="110"/>
      <c r="AW1928" s="110"/>
      <c r="AX1928" s="110"/>
      <c r="AY1928" s="110"/>
      <c r="AZ1928" s="110"/>
    </row>
    <row r="1929" spans="2:52" s="16" customFormat="1" x14ac:dyDescent="0.25">
      <c r="B1929" s="53"/>
      <c r="C1929" s="15"/>
      <c r="I1929" s="15"/>
      <c r="O1929" s="110"/>
      <c r="P1929" s="110"/>
      <c r="Q1929" s="110"/>
      <c r="R1929" s="110"/>
      <c r="S1929" s="110"/>
      <c r="T1929" s="110"/>
      <c r="U1929" s="110"/>
      <c r="V1929" s="110"/>
      <c r="W1929" s="110"/>
      <c r="X1929" s="110"/>
      <c r="Y1929" s="110"/>
      <c r="Z1929" s="110"/>
      <c r="AA1929" s="110"/>
      <c r="AB1929" s="110"/>
      <c r="AC1929" s="110"/>
      <c r="AD1929" s="110"/>
      <c r="AE1929" s="110"/>
      <c r="AF1929" s="110"/>
      <c r="AG1929" s="110"/>
      <c r="AH1929" s="110"/>
      <c r="AI1929" s="110"/>
      <c r="AJ1929" s="110"/>
      <c r="AK1929" s="110"/>
      <c r="AL1929" s="110"/>
      <c r="AM1929" s="110"/>
      <c r="AN1929" s="110"/>
      <c r="AO1929" s="110"/>
      <c r="AP1929" s="110"/>
      <c r="AQ1929" s="110"/>
      <c r="AR1929" s="110"/>
      <c r="AS1929" s="110"/>
      <c r="AT1929" s="110"/>
      <c r="AU1929" s="110"/>
      <c r="AV1929" s="110"/>
      <c r="AW1929" s="110"/>
      <c r="AX1929" s="110"/>
      <c r="AY1929" s="110"/>
      <c r="AZ1929" s="110"/>
    </row>
    <row r="1930" spans="2:52" s="16" customFormat="1" x14ac:dyDescent="0.25">
      <c r="B1930" s="53"/>
      <c r="C1930" s="15"/>
      <c r="I1930" s="15"/>
      <c r="O1930" s="110"/>
      <c r="P1930" s="110"/>
      <c r="Q1930" s="110"/>
      <c r="R1930" s="110"/>
      <c r="S1930" s="110"/>
      <c r="T1930" s="110"/>
      <c r="U1930" s="110"/>
      <c r="V1930" s="110"/>
      <c r="W1930" s="110"/>
      <c r="X1930" s="110"/>
      <c r="Y1930" s="110"/>
      <c r="Z1930" s="110"/>
      <c r="AA1930" s="110"/>
      <c r="AB1930" s="110"/>
      <c r="AC1930" s="110"/>
      <c r="AD1930" s="110"/>
      <c r="AE1930" s="110"/>
      <c r="AF1930" s="110"/>
      <c r="AG1930" s="110"/>
      <c r="AH1930" s="110"/>
      <c r="AI1930" s="110"/>
      <c r="AJ1930" s="110"/>
      <c r="AK1930" s="110"/>
      <c r="AL1930" s="110"/>
      <c r="AM1930" s="110"/>
      <c r="AN1930" s="110"/>
      <c r="AO1930" s="110"/>
      <c r="AP1930" s="110"/>
      <c r="AQ1930" s="110"/>
      <c r="AR1930" s="110"/>
      <c r="AS1930" s="110"/>
      <c r="AT1930" s="110"/>
      <c r="AU1930" s="110"/>
      <c r="AV1930" s="110"/>
      <c r="AW1930" s="110"/>
      <c r="AX1930" s="110"/>
      <c r="AY1930" s="110"/>
      <c r="AZ1930" s="110"/>
    </row>
    <row r="1931" spans="2:52" s="16" customFormat="1" x14ac:dyDescent="0.25">
      <c r="B1931" s="53"/>
      <c r="C1931" s="15"/>
      <c r="I1931" s="15"/>
      <c r="O1931" s="110"/>
      <c r="P1931" s="110"/>
      <c r="Q1931" s="110"/>
      <c r="R1931" s="110"/>
      <c r="S1931" s="110"/>
      <c r="T1931" s="110"/>
      <c r="U1931" s="110"/>
      <c r="V1931" s="110"/>
      <c r="W1931" s="110"/>
      <c r="X1931" s="110"/>
      <c r="Y1931" s="110"/>
      <c r="Z1931" s="110"/>
      <c r="AA1931" s="110"/>
      <c r="AB1931" s="110"/>
      <c r="AC1931" s="110"/>
      <c r="AD1931" s="110"/>
      <c r="AE1931" s="110"/>
      <c r="AF1931" s="110"/>
      <c r="AG1931" s="110"/>
      <c r="AH1931" s="110"/>
      <c r="AI1931" s="110"/>
      <c r="AJ1931" s="110"/>
      <c r="AK1931" s="110"/>
      <c r="AL1931" s="110"/>
      <c r="AM1931" s="110"/>
      <c r="AN1931" s="110"/>
      <c r="AO1931" s="110"/>
      <c r="AP1931" s="110"/>
      <c r="AQ1931" s="110"/>
      <c r="AR1931" s="110"/>
      <c r="AS1931" s="110"/>
      <c r="AT1931" s="110"/>
      <c r="AU1931" s="110"/>
      <c r="AV1931" s="110"/>
      <c r="AW1931" s="110"/>
      <c r="AX1931" s="110"/>
      <c r="AY1931" s="110"/>
      <c r="AZ1931" s="110"/>
    </row>
    <row r="1932" spans="2:52" s="16" customFormat="1" x14ac:dyDescent="0.25">
      <c r="B1932" s="53"/>
      <c r="C1932" s="15"/>
      <c r="I1932" s="15"/>
      <c r="O1932" s="110"/>
      <c r="P1932" s="110"/>
      <c r="Q1932" s="110"/>
      <c r="R1932" s="110"/>
      <c r="S1932" s="110"/>
      <c r="T1932" s="110"/>
      <c r="U1932" s="110"/>
      <c r="V1932" s="110"/>
      <c r="W1932" s="110"/>
      <c r="X1932" s="110"/>
      <c r="Y1932" s="110"/>
      <c r="Z1932" s="110"/>
      <c r="AA1932" s="110"/>
      <c r="AB1932" s="110"/>
      <c r="AC1932" s="110"/>
      <c r="AD1932" s="110"/>
      <c r="AE1932" s="110"/>
      <c r="AF1932" s="110"/>
      <c r="AG1932" s="110"/>
      <c r="AH1932" s="110"/>
      <c r="AI1932" s="110"/>
      <c r="AJ1932" s="110"/>
      <c r="AK1932" s="110"/>
      <c r="AL1932" s="110"/>
      <c r="AM1932" s="110"/>
      <c r="AN1932" s="110"/>
      <c r="AO1932" s="110"/>
      <c r="AP1932" s="110"/>
      <c r="AQ1932" s="110"/>
      <c r="AR1932" s="110"/>
      <c r="AS1932" s="110"/>
      <c r="AT1932" s="110"/>
      <c r="AU1932" s="110"/>
      <c r="AV1932" s="110"/>
      <c r="AW1932" s="110"/>
      <c r="AX1932" s="110"/>
      <c r="AY1932" s="110"/>
      <c r="AZ1932" s="110"/>
    </row>
    <row r="1933" spans="2:52" s="16" customFormat="1" x14ac:dyDescent="0.25">
      <c r="B1933" s="53"/>
      <c r="C1933" s="15"/>
      <c r="I1933" s="15"/>
      <c r="O1933" s="110"/>
      <c r="P1933" s="110"/>
      <c r="Q1933" s="110"/>
      <c r="R1933" s="110"/>
      <c r="S1933" s="110"/>
      <c r="T1933" s="110"/>
      <c r="U1933" s="110"/>
      <c r="V1933" s="110"/>
      <c r="W1933" s="110"/>
      <c r="X1933" s="110"/>
      <c r="Y1933" s="110"/>
      <c r="Z1933" s="110"/>
      <c r="AA1933" s="110"/>
      <c r="AB1933" s="110"/>
      <c r="AC1933" s="110"/>
      <c r="AD1933" s="110"/>
      <c r="AE1933" s="110"/>
      <c r="AF1933" s="110"/>
      <c r="AG1933" s="110"/>
      <c r="AH1933" s="110"/>
      <c r="AI1933" s="110"/>
      <c r="AJ1933" s="110"/>
      <c r="AK1933" s="110"/>
      <c r="AL1933" s="110"/>
      <c r="AM1933" s="110"/>
      <c r="AN1933" s="110"/>
      <c r="AO1933" s="110"/>
      <c r="AP1933" s="110"/>
      <c r="AQ1933" s="110"/>
      <c r="AR1933" s="110"/>
      <c r="AS1933" s="110"/>
      <c r="AT1933" s="110"/>
      <c r="AU1933" s="110"/>
      <c r="AV1933" s="110"/>
      <c r="AW1933" s="110"/>
      <c r="AX1933" s="110"/>
      <c r="AY1933" s="110"/>
      <c r="AZ1933" s="110"/>
    </row>
    <row r="1934" spans="2:52" s="16" customFormat="1" x14ac:dyDescent="0.25">
      <c r="B1934" s="53"/>
      <c r="C1934" s="15"/>
      <c r="I1934" s="15"/>
      <c r="O1934" s="110"/>
      <c r="P1934" s="110"/>
      <c r="Q1934" s="110"/>
      <c r="R1934" s="110"/>
      <c r="S1934" s="110"/>
      <c r="T1934" s="110"/>
      <c r="U1934" s="110"/>
      <c r="V1934" s="110"/>
      <c r="W1934" s="110"/>
      <c r="X1934" s="110"/>
      <c r="Y1934" s="110"/>
      <c r="Z1934" s="110"/>
      <c r="AA1934" s="110"/>
      <c r="AB1934" s="110"/>
      <c r="AC1934" s="110"/>
      <c r="AD1934" s="110"/>
      <c r="AE1934" s="110"/>
      <c r="AF1934" s="110"/>
      <c r="AG1934" s="110"/>
      <c r="AH1934" s="110"/>
      <c r="AI1934" s="110"/>
      <c r="AJ1934" s="110"/>
      <c r="AK1934" s="110"/>
      <c r="AL1934" s="110"/>
      <c r="AM1934" s="110"/>
      <c r="AN1934" s="110"/>
      <c r="AO1934" s="110"/>
      <c r="AP1934" s="110"/>
      <c r="AQ1934" s="110"/>
      <c r="AR1934" s="110"/>
      <c r="AS1934" s="110"/>
      <c r="AT1934" s="110"/>
      <c r="AU1934" s="110"/>
      <c r="AV1934" s="110"/>
      <c r="AW1934" s="110"/>
      <c r="AX1934" s="110"/>
      <c r="AY1934" s="110"/>
      <c r="AZ1934" s="110"/>
    </row>
    <row r="1935" spans="2:52" s="16" customFormat="1" x14ac:dyDescent="0.25">
      <c r="B1935" s="53"/>
      <c r="C1935" s="15"/>
      <c r="I1935" s="15"/>
      <c r="O1935" s="110"/>
      <c r="P1935" s="110"/>
      <c r="Q1935" s="110"/>
      <c r="R1935" s="110"/>
      <c r="S1935" s="110"/>
      <c r="T1935" s="110"/>
      <c r="U1935" s="110"/>
      <c r="V1935" s="110"/>
      <c r="W1935" s="110"/>
      <c r="X1935" s="110"/>
      <c r="Y1935" s="110"/>
      <c r="Z1935" s="110"/>
      <c r="AA1935" s="110"/>
      <c r="AB1935" s="110"/>
      <c r="AC1935" s="110"/>
      <c r="AD1935" s="110"/>
      <c r="AE1935" s="110"/>
      <c r="AF1935" s="110"/>
      <c r="AG1935" s="110"/>
      <c r="AH1935" s="110"/>
      <c r="AI1935" s="110"/>
      <c r="AJ1935" s="110"/>
      <c r="AK1935" s="110"/>
      <c r="AL1935" s="110"/>
      <c r="AM1935" s="110"/>
      <c r="AN1935" s="110"/>
      <c r="AO1935" s="110"/>
      <c r="AP1935" s="110"/>
      <c r="AQ1935" s="110"/>
      <c r="AR1935" s="110"/>
      <c r="AS1935" s="110"/>
      <c r="AT1935" s="110"/>
      <c r="AU1935" s="110"/>
      <c r="AV1935" s="110"/>
      <c r="AW1935" s="110"/>
      <c r="AX1935" s="110"/>
      <c r="AY1935" s="110"/>
      <c r="AZ1935" s="110"/>
    </row>
    <row r="1936" spans="2:52" s="16" customFormat="1" x14ac:dyDescent="0.25">
      <c r="B1936" s="53"/>
      <c r="C1936" s="15"/>
      <c r="I1936" s="15"/>
      <c r="O1936" s="110"/>
      <c r="P1936" s="110"/>
      <c r="Q1936" s="110"/>
      <c r="R1936" s="110"/>
      <c r="S1936" s="110"/>
      <c r="T1936" s="110"/>
      <c r="U1936" s="110"/>
      <c r="V1936" s="110"/>
      <c r="W1936" s="110"/>
      <c r="X1936" s="110"/>
      <c r="Y1936" s="110"/>
      <c r="Z1936" s="110"/>
      <c r="AA1936" s="110"/>
      <c r="AB1936" s="110"/>
      <c r="AC1936" s="110"/>
      <c r="AD1936" s="110"/>
      <c r="AE1936" s="110"/>
      <c r="AF1936" s="110"/>
      <c r="AG1936" s="110"/>
      <c r="AH1936" s="110"/>
      <c r="AI1936" s="110"/>
      <c r="AJ1936" s="110"/>
      <c r="AK1936" s="110"/>
      <c r="AL1936" s="110"/>
      <c r="AM1936" s="110"/>
      <c r="AN1936" s="110"/>
      <c r="AO1936" s="110"/>
      <c r="AP1936" s="110"/>
      <c r="AQ1936" s="110"/>
      <c r="AR1936" s="110"/>
      <c r="AS1936" s="110"/>
      <c r="AT1936" s="110"/>
      <c r="AU1936" s="110"/>
      <c r="AV1936" s="110"/>
      <c r="AW1936" s="110"/>
      <c r="AX1936" s="110"/>
      <c r="AY1936" s="110"/>
      <c r="AZ1936" s="110"/>
    </row>
    <row r="1937" spans="2:52" s="16" customFormat="1" x14ac:dyDescent="0.25">
      <c r="B1937" s="53"/>
      <c r="C1937" s="15"/>
      <c r="I1937" s="15"/>
      <c r="O1937" s="110"/>
      <c r="P1937" s="110"/>
      <c r="Q1937" s="110"/>
      <c r="R1937" s="110"/>
      <c r="S1937" s="110"/>
      <c r="T1937" s="110"/>
      <c r="U1937" s="110"/>
      <c r="V1937" s="110"/>
      <c r="W1937" s="110"/>
      <c r="X1937" s="110"/>
      <c r="Y1937" s="110"/>
      <c r="Z1937" s="110"/>
      <c r="AA1937" s="110"/>
      <c r="AB1937" s="110"/>
      <c r="AC1937" s="110"/>
      <c r="AD1937" s="110"/>
      <c r="AE1937" s="110"/>
      <c r="AF1937" s="110"/>
      <c r="AG1937" s="110"/>
      <c r="AH1937" s="110"/>
      <c r="AI1937" s="110"/>
      <c r="AJ1937" s="110"/>
      <c r="AK1937" s="110"/>
      <c r="AL1937" s="110"/>
      <c r="AM1937" s="110"/>
      <c r="AN1937" s="110"/>
      <c r="AO1937" s="110"/>
      <c r="AP1937" s="110"/>
      <c r="AQ1937" s="110"/>
      <c r="AR1937" s="110"/>
      <c r="AS1937" s="110"/>
      <c r="AT1937" s="110"/>
      <c r="AU1937" s="110"/>
      <c r="AV1937" s="110"/>
      <c r="AW1937" s="110"/>
      <c r="AX1937" s="110"/>
      <c r="AY1937" s="110"/>
      <c r="AZ1937" s="110"/>
    </row>
    <row r="1938" spans="2:52" s="16" customFormat="1" x14ac:dyDescent="0.25">
      <c r="B1938" s="53"/>
      <c r="C1938" s="15"/>
      <c r="I1938" s="15"/>
      <c r="O1938" s="110"/>
      <c r="P1938" s="110"/>
      <c r="Q1938" s="110"/>
      <c r="R1938" s="110"/>
      <c r="S1938" s="110"/>
      <c r="T1938" s="110"/>
      <c r="U1938" s="110"/>
      <c r="V1938" s="110"/>
      <c r="W1938" s="110"/>
      <c r="X1938" s="110"/>
      <c r="Y1938" s="110"/>
      <c r="Z1938" s="110"/>
      <c r="AA1938" s="110"/>
      <c r="AB1938" s="110"/>
      <c r="AC1938" s="110"/>
      <c r="AD1938" s="110"/>
      <c r="AE1938" s="110"/>
      <c r="AF1938" s="110"/>
      <c r="AG1938" s="110"/>
      <c r="AH1938" s="110"/>
      <c r="AI1938" s="110"/>
      <c r="AJ1938" s="110"/>
      <c r="AK1938" s="110"/>
      <c r="AL1938" s="110"/>
      <c r="AM1938" s="110"/>
      <c r="AN1938" s="110"/>
      <c r="AO1938" s="110"/>
      <c r="AP1938" s="110"/>
      <c r="AQ1938" s="110"/>
      <c r="AR1938" s="110"/>
      <c r="AS1938" s="110"/>
      <c r="AT1938" s="110"/>
      <c r="AU1938" s="110"/>
      <c r="AV1938" s="110"/>
      <c r="AW1938" s="110"/>
      <c r="AX1938" s="110"/>
      <c r="AY1938" s="110"/>
      <c r="AZ1938" s="110"/>
    </row>
    <row r="1939" spans="2:52" s="16" customFormat="1" x14ac:dyDescent="0.25">
      <c r="B1939" s="53"/>
      <c r="C1939" s="15"/>
      <c r="I1939" s="15"/>
      <c r="O1939" s="110"/>
      <c r="P1939" s="110"/>
      <c r="Q1939" s="110"/>
      <c r="R1939" s="110"/>
      <c r="S1939" s="110"/>
      <c r="T1939" s="110"/>
      <c r="U1939" s="110"/>
      <c r="V1939" s="110"/>
      <c r="W1939" s="110"/>
      <c r="X1939" s="110"/>
      <c r="Y1939" s="110"/>
      <c r="Z1939" s="110"/>
      <c r="AA1939" s="110"/>
      <c r="AB1939" s="110"/>
      <c r="AC1939" s="110"/>
      <c r="AD1939" s="110"/>
      <c r="AE1939" s="110"/>
      <c r="AF1939" s="110"/>
      <c r="AG1939" s="110"/>
      <c r="AH1939" s="110"/>
      <c r="AI1939" s="110"/>
      <c r="AJ1939" s="110"/>
      <c r="AK1939" s="110"/>
      <c r="AL1939" s="110"/>
      <c r="AM1939" s="110"/>
      <c r="AN1939" s="110"/>
      <c r="AO1939" s="110"/>
      <c r="AP1939" s="110"/>
      <c r="AQ1939" s="110"/>
      <c r="AR1939" s="110"/>
      <c r="AS1939" s="110"/>
      <c r="AT1939" s="110"/>
      <c r="AU1939" s="110"/>
      <c r="AV1939" s="110"/>
      <c r="AW1939" s="110"/>
      <c r="AX1939" s="110"/>
      <c r="AY1939" s="110"/>
      <c r="AZ1939" s="110"/>
    </row>
    <row r="1940" spans="2:52" s="16" customFormat="1" x14ac:dyDescent="0.25">
      <c r="B1940" s="53"/>
      <c r="C1940" s="15"/>
      <c r="I1940" s="15"/>
      <c r="O1940" s="110"/>
      <c r="P1940" s="110"/>
      <c r="Q1940" s="110"/>
      <c r="R1940" s="110"/>
      <c r="S1940" s="110"/>
      <c r="T1940" s="110"/>
      <c r="U1940" s="110"/>
      <c r="V1940" s="110"/>
      <c r="W1940" s="110"/>
      <c r="X1940" s="110"/>
      <c r="Y1940" s="110"/>
      <c r="Z1940" s="110"/>
      <c r="AA1940" s="110"/>
      <c r="AB1940" s="110"/>
      <c r="AC1940" s="110"/>
      <c r="AD1940" s="110"/>
      <c r="AE1940" s="110"/>
      <c r="AF1940" s="110"/>
      <c r="AG1940" s="110"/>
      <c r="AH1940" s="110"/>
      <c r="AI1940" s="110"/>
      <c r="AJ1940" s="110"/>
      <c r="AK1940" s="110"/>
      <c r="AL1940" s="110"/>
      <c r="AM1940" s="110"/>
      <c r="AN1940" s="110"/>
      <c r="AO1940" s="110"/>
      <c r="AP1940" s="110"/>
      <c r="AQ1940" s="110"/>
      <c r="AR1940" s="110"/>
      <c r="AS1940" s="110"/>
      <c r="AT1940" s="110"/>
      <c r="AU1940" s="110"/>
      <c r="AV1940" s="110"/>
      <c r="AW1940" s="110"/>
      <c r="AX1940" s="110"/>
      <c r="AY1940" s="110"/>
      <c r="AZ1940" s="110"/>
    </row>
    <row r="1941" spans="2:52" s="16" customFormat="1" x14ac:dyDescent="0.25">
      <c r="B1941" s="53"/>
      <c r="C1941" s="15"/>
      <c r="I1941" s="15"/>
      <c r="O1941" s="110"/>
      <c r="P1941" s="110"/>
      <c r="Q1941" s="110"/>
      <c r="R1941" s="110"/>
      <c r="S1941" s="110"/>
      <c r="T1941" s="110"/>
      <c r="U1941" s="110"/>
      <c r="V1941" s="110"/>
      <c r="W1941" s="110"/>
      <c r="X1941" s="110"/>
      <c r="Y1941" s="110"/>
      <c r="Z1941" s="110"/>
      <c r="AA1941" s="110"/>
      <c r="AB1941" s="110"/>
      <c r="AC1941" s="110"/>
      <c r="AD1941" s="110"/>
      <c r="AE1941" s="110"/>
      <c r="AF1941" s="110"/>
      <c r="AG1941" s="110"/>
      <c r="AH1941" s="110"/>
      <c r="AI1941" s="110"/>
      <c r="AJ1941" s="110"/>
      <c r="AK1941" s="110"/>
      <c r="AL1941" s="110"/>
      <c r="AM1941" s="110"/>
      <c r="AN1941" s="110"/>
      <c r="AO1941" s="110"/>
      <c r="AP1941" s="110"/>
      <c r="AQ1941" s="110"/>
      <c r="AR1941" s="110"/>
      <c r="AS1941" s="110"/>
      <c r="AT1941" s="110"/>
      <c r="AU1941" s="110"/>
      <c r="AV1941" s="110"/>
      <c r="AW1941" s="110"/>
      <c r="AX1941" s="110"/>
      <c r="AY1941" s="110"/>
      <c r="AZ1941" s="110"/>
    </row>
    <row r="1942" spans="2:52" s="16" customFormat="1" x14ac:dyDescent="0.25">
      <c r="B1942" s="53"/>
      <c r="C1942" s="15"/>
      <c r="I1942" s="15"/>
      <c r="O1942" s="110"/>
      <c r="P1942" s="110"/>
      <c r="Q1942" s="110"/>
      <c r="R1942" s="110"/>
      <c r="S1942" s="110"/>
      <c r="T1942" s="110"/>
      <c r="U1942" s="110"/>
      <c r="V1942" s="110"/>
      <c r="W1942" s="110"/>
      <c r="X1942" s="110"/>
      <c r="Y1942" s="110"/>
      <c r="Z1942" s="110"/>
      <c r="AA1942" s="110"/>
      <c r="AB1942" s="110"/>
      <c r="AC1942" s="110"/>
      <c r="AD1942" s="110"/>
      <c r="AE1942" s="110"/>
      <c r="AF1942" s="110"/>
      <c r="AG1942" s="110"/>
      <c r="AH1942" s="110"/>
      <c r="AI1942" s="110"/>
      <c r="AJ1942" s="110"/>
      <c r="AK1942" s="110"/>
      <c r="AL1942" s="110"/>
      <c r="AM1942" s="110"/>
      <c r="AN1942" s="110"/>
      <c r="AO1942" s="110"/>
      <c r="AP1942" s="110"/>
      <c r="AQ1942" s="110"/>
      <c r="AR1942" s="110"/>
      <c r="AS1942" s="110"/>
      <c r="AT1942" s="110"/>
      <c r="AU1942" s="110"/>
      <c r="AV1942" s="110"/>
      <c r="AW1942" s="110"/>
      <c r="AX1942" s="110"/>
      <c r="AY1942" s="110"/>
      <c r="AZ1942" s="110"/>
    </row>
    <row r="1943" spans="2:52" s="16" customFormat="1" x14ac:dyDescent="0.25">
      <c r="B1943" s="53"/>
      <c r="C1943" s="15"/>
      <c r="I1943" s="15"/>
      <c r="O1943" s="110"/>
      <c r="P1943" s="110"/>
      <c r="Q1943" s="110"/>
      <c r="R1943" s="110"/>
      <c r="S1943" s="110"/>
      <c r="T1943" s="110"/>
      <c r="U1943" s="110"/>
      <c r="V1943" s="110"/>
      <c r="W1943" s="110"/>
      <c r="X1943" s="110"/>
      <c r="Y1943" s="110"/>
      <c r="Z1943" s="110"/>
      <c r="AA1943" s="110"/>
      <c r="AB1943" s="110"/>
      <c r="AC1943" s="110"/>
      <c r="AD1943" s="110"/>
      <c r="AE1943" s="110"/>
      <c r="AF1943" s="110"/>
      <c r="AG1943" s="110"/>
      <c r="AH1943" s="110"/>
      <c r="AI1943" s="110"/>
      <c r="AJ1943" s="110"/>
      <c r="AK1943" s="110"/>
      <c r="AL1943" s="110"/>
      <c r="AM1943" s="110"/>
      <c r="AN1943" s="110"/>
      <c r="AO1943" s="110"/>
      <c r="AP1943" s="110"/>
      <c r="AQ1943" s="110"/>
      <c r="AR1943" s="110"/>
      <c r="AS1943" s="110"/>
      <c r="AT1943" s="110"/>
      <c r="AU1943" s="110"/>
      <c r="AV1943" s="110"/>
      <c r="AW1943" s="110"/>
      <c r="AX1943" s="110"/>
      <c r="AY1943" s="110"/>
      <c r="AZ1943" s="110"/>
    </row>
    <row r="1944" spans="2:52" s="16" customFormat="1" x14ac:dyDescent="0.25">
      <c r="B1944" s="53"/>
      <c r="C1944" s="15"/>
      <c r="I1944" s="15"/>
      <c r="O1944" s="110"/>
      <c r="P1944" s="110"/>
      <c r="Q1944" s="110"/>
      <c r="R1944" s="110"/>
      <c r="S1944" s="110"/>
      <c r="T1944" s="110"/>
      <c r="U1944" s="110"/>
      <c r="V1944" s="110"/>
      <c r="W1944" s="110"/>
      <c r="X1944" s="110"/>
      <c r="Y1944" s="110"/>
      <c r="Z1944" s="110"/>
      <c r="AA1944" s="110"/>
      <c r="AB1944" s="110"/>
      <c r="AC1944" s="110"/>
      <c r="AD1944" s="110"/>
      <c r="AE1944" s="110"/>
      <c r="AF1944" s="110"/>
      <c r="AG1944" s="110"/>
      <c r="AH1944" s="110"/>
      <c r="AI1944" s="110"/>
      <c r="AJ1944" s="110"/>
      <c r="AK1944" s="110"/>
      <c r="AL1944" s="110"/>
      <c r="AM1944" s="110"/>
      <c r="AN1944" s="110"/>
      <c r="AO1944" s="110"/>
      <c r="AP1944" s="110"/>
      <c r="AQ1944" s="110"/>
      <c r="AR1944" s="110"/>
      <c r="AS1944" s="110"/>
      <c r="AT1944" s="110"/>
      <c r="AU1944" s="110"/>
      <c r="AV1944" s="110"/>
      <c r="AW1944" s="110"/>
      <c r="AX1944" s="110"/>
      <c r="AY1944" s="110"/>
      <c r="AZ1944" s="110"/>
    </row>
    <row r="1945" spans="2:52" s="16" customFormat="1" x14ac:dyDescent="0.25">
      <c r="B1945" s="53"/>
      <c r="C1945" s="15"/>
      <c r="I1945" s="15"/>
      <c r="O1945" s="110"/>
      <c r="P1945" s="110"/>
      <c r="Q1945" s="110"/>
      <c r="R1945" s="110"/>
      <c r="S1945" s="110"/>
      <c r="T1945" s="110"/>
      <c r="U1945" s="110"/>
      <c r="V1945" s="110"/>
      <c r="W1945" s="110"/>
      <c r="X1945" s="110"/>
      <c r="Y1945" s="110"/>
      <c r="Z1945" s="110"/>
      <c r="AA1945" s="110"/>
      <c r="AB1945" s="110"/>
      <c r="AC1945" s="110"/>
      <c r="AD1945" s="110"/>
      <c r="AE1945" s="110"/>
      <c r="AF1945" s="110"/>
      <c r="AG1945" s="110"/>
      <c r="AH1945" s="110"/>
      <c r="AI1945" s="110"/>
      <c r="AJ1945" s="110"/>
      <c r="AK1945" s="110"/>
      <c r="AL1945" s="110"/>
      <c r="AM1945" s="110"/>
      <c r="AN1945" s="110"/>
      <c r="AO1945" s="110"/>
      <c r="AP1945" s="110"/>
      <c r="AQ1945" s="110"/>
      <c r="AR1945" s="110"/>
      <c r="AS1945" s="110"/>
      <c r="AT1945" s="110"/>
      <c r="AU1945" s="110"/>
      <c r="AV1945" s="110"/>
      <c r="AW1945" s="110"/>
      <c r="AX1945" s="110"/>
      <c r="AY1945" s="110"/>
      <c r="AZ1945" s="110"/>
    </row>
    <row r="1946" spans="2:52" s="16" customFormat="1" x14ac:dyDescent="0.25">
      <c r="B1946" s="53"/>
      <c r="C1946" s="15"/>
      <c r="I1946" s="15"/>
      <c r="O1946" s="110"/>
      <c r="P1946" s="110"/>
      <c r="Q1946" s="110"/>
      <c r="R1946" s="110"/>
      <c r="S1946" s="110"/>
      <c r="T1946" s="110"/>
      <c r="U1946" s="110"/>
      <c r="V1946" s="110"/>
      <c r="W1946" s="110"/>
      <c r="X1946" s="110"/>
      <c r="Y1946" s="110"/>
      <c r="Z1946" s="110"/>
      <c r="AA1946" s="110"/>
      <c r="AB1946" s="110"/>
      <c r="AC1946" s="110"/>
      <c r="AD1946" s="110"/>
      <c r="AE1946" s="110"/>
      <c r="AF1946" s="110"/>
      <c r="AG1946" s="110"/>
      <c r="AH1946" s="110"/>
      <c r="AI1946" s="110"/>
      <c r="AJ1946" s="110"/>
      <c r="AK1946" s="110"/>
      <c r="AL1946" s="110"/>
      <c r="AM1946" s="110"/>
      <c r="AN1946" s="110"/>
      <c r="AO1946" s="110"/>
      <c r="AP1946" s="110"/>
      <c r="AQ1946" s="110"/>
      <c r="AR1946" s="110"/>
      <c r="AS1946" s="110"/>
      <c r="AT1946" s="110"/>
      <c r="AU1946" s="110"/>
      <c r="AV1946" s="110"/>
      <c r="AW1946" s="110"/>
      <c r="AX1946" s="110"/>
      <c r="AY1946" s="110"/>
      <c r="AZ1946" s="110"/>
    </row>
    <row r="1947" spans="2:52" s="16" customFormat="1" x14ac:dyDescent="0.25">
      <c r="B1947" s="53"/>
      <c r="C1947" s="15"/>
      <c r="I1947" s="15"/>
      <c r="O1947" s="110"/>
      <c r="P1947" s="110"/>
      <c r="Q1947" s="110"/>
      <c r="R1947" s="110"/>
      <c r="S1947" s="110"/>
      <c r="T1947" s="110"/>
      <c r="U1947" s="110"/>
      <c r="V1947" s="110"/>
      <c r="W1947" s="110"/>
      <c r="X1947" s="110"/>
      <c r="Y1947" s="110"/>
      <c r="Z1947" s="110"/>
      <c r="AA1947" s="110"/>
      <c r="AB1947" s="110"/>
      <c r="AC1947" s="110"/>
      <c r="AD1947" s="110"/>
      <c r="AE1947" s="110"/>
      <c r="AF1947" s="110"/>
      <c r="AG1947" s="110"/>
      <c r="AH1947" s="110"/>
      <c r="AI1947" s="110"/>
      <c r="AJ1947" s="110"/>
      <c r="AK1947" s="110"/>
      <c r="AL1947" s="110"/>
      <c r="AM1947" s="110"/>
      <c r="AN1947" s="110"/>
      <c r="AO1947" s="110"/>
      <c r="AP1947" s="110"/>
      <c r="AQ1947" s="110"/>
      <c r="AR1947" s="110"/>
      <c r="AS1947" s="110"/>
      <c r="AT1947" s="110"/>
      <c r="AU1947" s="110"/>
      <c r="AV1947" s="110"/>
      <c r="AW1947" s="110"/>
      <c r="AX1947" s="110"/>
      <c r="AY1947" s="110"/>
      <c r="AZ1947" s="110"/>
    </row>
    <row r="1948" spans="2:52" s="16" customFormat="1" x14ac:dyDescent="0.25">
      <c r="B1948" s="53"/>
      <c r="C1948" s="15"/>
      <c r="I1948" s="15"/>
      <c r="O1948" s="110"/>
      <c r="P1948" s="110"/>
      <c r="Q1948" s="110"/>
      <c r="R1948" s="110"/>
      <c r="S1948" s="110"/>
      <c r="T1948" s="110"/>
      <c r="U1948" s="110"/>
      <c r="V1948" s="110"/>
      <c r="W1948" s="110"/>
      <c r="X1948" s="110"/>
      <c r="Y1948" s="110"/>
      <c r="Z1948" s="110"/>
      <c r="AA1948" s="110"/>
      <c r="AB1948" s="110"/>
      <c r="AC1948" s="110"/>
      <c r="AD1948" s="110"/>
      <c r="AE1948" s="110"/>
      <c r="AF1948" s="110"/>
      <c r="AG1948" s="110"/>
      <c r="AH1948" s="110"/>
      <c r="AI1948" s="110"/>
      <c r="AJ1948" s="110"/>
      <c r="AK1948" s="110"/>
      <c r="AL1948" s="110"/>
      <c r="AM1948" s="110"/>
      <c r="AN1948" s="110"/>
      <c r="AO1948" s="110"/>
      <c r="AP1948" s="110"/>
      <c r="AQ1948" s="110"/>
      <c r="AR1948" s="110"/>
      <c r="AS1948" s="110"/>
      <c r="AT1948" s="110"/>
      <c r="AU1948" s="110"/>
      <c r="AV1948" s="110"/>
      <c r="AW1948" s="110"/>
      <c r="AX1948" s="110"/>
      <c r="AY1948" s="110"/>
      <c r="AZ1948" s="110"/>
    </row>
    <row r="1949" spans="2:52" s="16" customFormat="1" x14ac:dyDescent="0.25">
      <c r="B1949" s="53"/>
      <c r="C1949" s="15"/>
      <c r="I1949" s="15"/>
      <c r="O1949" s="110"/>
      <c r="P1949" s="110"/>
      <c r="Q1949" s="110"/>
      <c r="R1949" s="110"/>
      <c r="S1949" s="110"/>
      <c r="T1949" s="110"/>
      <c r="U1949" s="110"/>
      <c r="V1949" s="110"/>
      <c r="W1949" s="110"/>
      <c r="X1949" s="110"/>
      <c r="Y1949" s="110"/>
      <c r="Z1949" s="110"/>
      <c r="AA1949" s="110"/>
      <c r="AB1949" s="110"/>
      <c r="AC1949" s="110"/>
      <c r="AD1949" s="110"/>
      <c r="AE1949" s="110"/>
      <c r="AF1949" s="110"/>
      <c r="AG1949" s="110"/>
      <c r="AH1949" s="110"/>
      <c r="AI1949" s="110"/>
      <c r="AJ1949" s="110"/>
      <c r="AK1949" s="110"/>
      <c r="AL1949" s="110"/>
      <c r="AM1949" s="110"/>
      <c r="AN1949" s="110"/>
      <c r="AO1949" s="110"/>
      <c r="AP1949" s="110"/>
      <c r="AQ1949" s="110"/>
      <c r="AR1949" s="110"/>
      <c r="AS1949" s="110"/>
      <c r="AT1949" s="110"/>
      <c r="AU1949" s="110"/>
      <c r="AV1949" s="110"/>
      <c r="AW1949" s="110"/>
      <c r="AX1949" s="110"/>
      <c r="AY1949" s="110"/>
      <c r="AZ1949" s="110"/>
    </row>
    <row r="1950" spans="2:52" s="16" customFormat="1" x14ac:dyDescent="0.25">
      <c r="B1950" s="53"/>
      <c r="C1950" s="15"/>
      <c r="I1950" s="15"/>
      <c r="O1950" s="110"/>
      <c r="P1950" s="110"/>
      <c r="Q1950" s="110"/>
      <c r="R1950" s="110"/>
      <c r="S1950" s="110"/>
      <c r="T1950" s="110"/>
      <c r="U1950" s="110"/>
      <c r="V1950" s="110"/>
      <c r="W1950" s="110"/>
      <c r="X1950" s="110"/>
      <c r="Y1950" s="110"/>
      <c r="Z1950" s="110"/>
      <c r="AA1950" s="110"/>
      <c r="AB1950" s="110"/>
      <c r="AC1950" s="110"/>
      <c r="AD1950" s="110"/>
      <c r="AE1950" s="110"/>
      <c r="AF1950" s="110"/>
      <c r="AG1950" s="110"/>
      <c r="AH1950" s="110"/>
      <c r="AI1950" s="110"/>
      <c r="AJ1950" s="110"/>
      <c r="AK1950" s="110"/>
      <c r="AL1950" s="110"/>
      <c r="AM1950" s="110"/>
      <c r="AN1950" s="110"/>
      <c r="AO1950" s="110"/>
      <c r="AP1950" s="110"/>
      <c r="AQ1950" s="110"/>
      <c r="AR1950" s="110"/>
      <c r="AS1950" s="110"/>
      <c r="AT1950" s="110"/>
      <c r="AU1950" s="110"/>
      <c r="AV1950" s="110"/>
      <c r="AW1950" s="110"/>
      <c r="AX1950" s="110"/>
      <c r="AY1950" s="110"/>
      <c r="AZ1950" s="110"/>
    </row>
    <row r="1951" spans="2:52" s="16" customFormat="1" x14ac:dyDescent="0.25">
      <c r="B1951" s="53"/>
      <c r="C1951" s="15"/>
      <c r="I1951" s="15"/>
      <c r="O1951" s="110"/>
      <c r="P1951" s="110"/>
      <c r="Q1951" s="110"/>
      <c r="R1951" s="110"/>
      <c r="S1951" s="110"/>
      <c r="T1951" s="110"/>
      <c r="U1951" s="110"/>
      <c r="V1951" s="110"/>
      <c r="W1951" s="110"/>
      <c r="X1951" s="110"/>
      <c r="Y1951" s="110"/>
      <c r="Z1951" s="110"/>
      <c r="AA1951" s="110"/>
      <c r="AB1951" s="110"/>
      <c r="AC1951" s="110"/>
      <c r="AD1951" s="110"/>
      <c r="AE1951" s="110"/>
      <c r="AF1951" s="110"/>
      <c r="AG1951" s="110"/>
      <c r="AH1951" s="110"/>
      <c r="AI1951" s="110"/>
      <c r="AJ1951" s="110"/>
      <c r="AK1951" s="110"/>
      <c r="AL1951" s="110"/>
      <c r="AM1951" s="110"/>
      <c r="AN1951" s="110"/>
      <c r="AO1951" s="110"/>
      <c r="AP1951" s="110"/>
      <c r="AQ1951" s="110"/>
      <c r="AR1951" s="110"/>
      <c r="AS1951" s="110"/>
      <c r="AT1951" s="110"/>
      <c r="AU1951" s="110"/>
      <c r="AV1951" s="110"/>
      <c r="AW1951" s="110"/>
      <c r="AX1951" s="110"/>
      <c r="AY1951" s="110"/>
      <c r="AZ1951" s="110"/>
    </row>
    <row r="1952" spans="2:52" s="16" customFormat="1" x14ac:dyDescent="0.25">
      <c r="B1952" s="53"/>
      <c r="C1952" s="15"/>
      <c r="I1952" s="15"/>
      <c r="O1952" s="110"/>
      <c r="P1952" s="110"/>
      <c r="Q1952" s="110"/>
      <c r="R1952" s="110"/>
      <c r="S1952" s="110"/>
      <c r="T1952" s="110"/>
      <c r="U1952" s="110"/>
      <c r="V1952" s="110"/>
      <c r="W1952" s="110"/>
      <c r="X1952" s="110"/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  <c r="AI1952" s="110"/>
      <c r="AJ1952" s="110"/>
      <c r="AK1952" s="110"/>
      <c r="AL1952" s="110"/>
      <c r="AM1952" s="110"/>
      <c r="AN1952" s="110"/>
      <c r="AO1952" s="110"/>
      <c r="AP1952" s="110"/>
      <c r="AQ1952" s="110"/>
      <c r="AR1952" s="110"/>
      <c r="AS1952" s="110"/>
      <c r="AT1952" s="110"/>
      <c r="AU1952" s="110"/>
      <c r="AV1952" s="110"/>
      <c r="AW1952" s="110"/>
      <c r="AX1952" s="110"/>
      <c r="AY1952" s="110"/>
      <c r="AZ1952" s="110"/>
    </row>
    <row r="1953" spans="2:52" s="16" customFormat="1" x14ac:dyDescent="0.25">
      <c r="B1953" s="53"/>
      <c r="C1953" s="15"/>
      <c r="I1953" s="15"/>
      <c r="O1953" s="110"/>
      <c r="P1953" s="110"/>
      <c r="Q1953" s="110"/>
      <c r="R1953" s="110"/>
      <c r="S1953" s="110"/>
      <c r="T1953" s="110"/>
      <c r="U1953" s="110"/>
      <c r="V1953" s="110"/>
      <c r="W1953" s="110"/>
      <c r="X1953" s="110"/>
      <c r="Y1953" s="110"/>
      <c r="Z1953" s="110"/>
      <c r="AA1953" s="110"/>
      <c r="AB1953" s="110"/>
      <c r="AC1953" s="110"/>
      <c r="AD1953" s="110"/>
      <c r="AE1953" s="110"/>
      <c r="AF1953" s="110"/>
      <c r="AG1953" s="110"/>
      <c r="AH1953" s="110"/>
      <c r="AI1953" s="110"/>
      <c r="AJ1953" s="110"/>
      <c r="AK1953" s="110"/>
      <c r="AL1953" s="110"/>
      <c r="AM1953" s="110"/>
      <c r="AN1953" s="110"/>
      <c r="AO1953" s="110"/>
      <c r="AP1953" s="110"/>
      <c r="AQ1953" s="110"/>
      <c r="AR1953" s="110"/>
      <c r="AS1953" s="110"/>
      <c r="AT1953" s="110"/>
      <c r="AU1953" s="110"/>
      <c r="AV1953" s="110"/>
      <c r="AW1953" s="110"/>
      <c r="AX1953" s="110"/>
      <c r="AY1953" s="110"/>
      <c r="AZ1953" s="110"/>
    </row>
    <row r="1954" spans="2:52" s="16" customFormat="1" x14ac:dyDescent="0.25">
      <c r="B1954" s="53"/>
      <c r="C1954" s="15"/>
      <c r="I1954" s="15"/>
      <c r="O1954" s="110"/>
      <c r="P1954" s="110"/>
      <c r="Q1954" s="110"/>
      <c r="R1954" s="110"/>
      <c r="S1954" s="110"/>
      <c r="T1954" s="110"/>
      <c r="U1954" s="110"/>
      <c r="V1954" s="110"/>
      <c r="W1954" s="110"/>
      <c r="X1954" s="110"/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  <c r="AI1954" s="110"/>
      <c r="AJ1954" s="110"/>
      <c r="AK1954" s="110"/>
      <c r="AL1954" s="110"/>
      <c r="AM1954" s="110"/>
      <c r="AN1954" s="110"/>
      <c r="AO1954" s="110"/>
      <c r="AP1954" s="110"/>
      <c r="AQ1954" s="110"/>
      <c r="AR1954" s="110"/>
      <c r="AS1954" s="110"/>
      <c r="AT1954" s="110"/>
      <c r="AU1954" s="110"/>
      <c r="AV1954" s="110"/>
      <c r="AW1954" s="110"/>
      <c r="AX1954" s="110"/>
      <c r="AY1954" s="110"/>
      <c r="AZ1954" s="110"/>
    </row>
    <row r="1955" spans="2:52" s="16" customFormat="1" x14ac:dyDescent="0.25">
      <c r="B1955" s="53"/>
      <c r="C1955" s="15"/>
      <c r="I1955" s="15"/>
      <c r="O1955" s="110"/>
      <c r="P1955" s="110"/>
      <c r="Q1955" s="110"/>
      <c r="R1955" s="110"/>
      <c r="S1955" s="110"/>
      <c r="T1955" s="110"/>
      <c r="U1955" s="110"/>
      <c r="V1955" s="110"/>
      <c r="W1955" s="110"/>
      <c r="X1955" s="110"/>
      <c r="Y1955" s="110"/>
      <c r="Z1955" s="110"/>
      <c r="AA1955" s="110"/>
      <c r="AB1955" s="110"/>
      <c r="AC1955" s="110"/>
      <c r="AD1955" s="110"/>
      <c r="AE1955" s="110"/>
      <c r="AF1955" s="110"/>
      <c r="AG1955" s="110"/>
      <c r="AH1955" s="110"/>
      <c r="AI1955" s="110"/>
      <c r="AJ1955" s="110"/>
      <c r="AK1955" s="110"/>
      <c r="AL1955" s="110"/>
      <c r="AM1955" s="110"/>
      <c r="AN1955" s="110"/>
      <c r="AO1955" s="110"/>
      <c r="AP1955" s="110"/>
      <c r="AQ1955" s="110"/>
      <c r="AR1955" s="110"/>
      <c r="AS1955" s="110"/>
      <c r="AT1955" s="110"/>
      <c r="AU1955" s="110"/>
      <c r="AV1955" s="110"/>
      <c r="AW1955" s="110"/>
      <c r="AX1955" s="110"/>
      <c r="AY1955" s="110"/>
      <c r="AZ1955" s="110"/>
    </row>
    <row r="1956" spans="2:52" s="16" customFormat="1" x14ac:dyDescent="0.25">
      <c r="B1956" s="53"/>
      <c r="C1956" s="15"/>
      <c r="I1956" s="15"/>
      <c r="O1956" s="110"/>
      <c r="P1956" s="110"/>
      <c r="Q1956" s="110"/>
      <c r="R1956" s="110"/>
      <c r="S1956" s="110"/>
      <c r="T1956" s="110"/>
      <c r="U1956" s="110"/>
      <c r="V1956" s="110"/>
      <c r="W1956" s="110"/>
      <c r="X1956" s="110"/>
      <c r="Y1956" s="110"/>
      <c r="Z1956" s="110"/>
      <c r="AA1956" s="110"/>
      <c r="AB1956" s="110"/>
      <c r="AC1956" s="110"/>
      <c r="AD1956" s="110"/>
      <c r="AE1956" s="110"/>
      <c r="AF1956" s="110"/>
      <c r="AG1956" s="110"/>
      <c r="AH1956" s="110"/>
      <c r="AI1956" s="110"/>
      <c r="AJ1956" s="110"/>
      <c r="AK1956" s="110"/>
      <c r="AL1956" s="110"/>
      <c r="AM1956" s="110"/>
      <c r="AN1956" s="110"/>
      <c r="AO1956" s="110"/>
      <c r="AP1956" s="110"/>
      <c r="AQ1956" s="110"/>
      <c r="AR1956" s="110"/>
      <c r="AS1956" s="110"/>
      <c r="AT1956" s="110"/>
      <c r="AU1956" s="110"/>
      <c r="AV1956" s="110"/>
      <c r="AW1956" s="110"/>
      <c r="AX1956" s="110"/>
      <c r="AY1956" s="110"/>
      <c r="AZ1956" s="110"/>
    </row>
    <row r="1957" spans="2:52" s="16" customFormat="1" x14ac:dyDescent="0.25">
      <c r="B1957" s="53"/>
      <c r="C1957" s="15"/>
      <c r="I1957" s="15"/>
      <c r="O1957" s="110"/>
      <c r="P1957" s="110"/>
      <c r="Q1957" s="110"/>
      <c r="R1957" s="110"/>
      <c r="S1957" s="110"/>
      <c r="T1957" s="110"/>
      <c r="U1957" s="110"/>
      <c r="V1957" s="110"/>
      <c r="W1957" s="110"/>
      <c r="X1957" s="110"/>
      <c r="Y1957" s="110"/>
      <c r="Z1957" s="110"/>
      <c r="AA1957" s="110"/>
      <c r="AB1957" s="110"/>
      <c r="AC1957" s="110"/>
      <c r="AD1957" s="110"/>
      <c r="AE1957" s="110"/>
      <c r="AF1957" s="110"/>
      <c r="AG1957" s="110"/>
      <c r="AH1957" s="110"/>
      <c r="AI1957" s="110"/>
      <c r="AJ1957" s="110"/>
      <c r="AK1957" s="110"/>
      <c r="AL1957" s="110"/>
      <c r="AM1957" s="110"/>
      <c r="AN1957" s="110"/>
      <c r="AO1957" s="110"/>
      <c r="AP1957" s="110"/>
      <c r="AQ1957" s="110"/>
      <c r="AR1957" s="110"/>
      <c r="AS1957" s="110"/>
      <c r="AT1957" s="110"/>
      <c r="AU1957" s="110"/>
      <c r="AV1957" s="110"/>
      <c r="AW1957" s="110"/>
      <c r="AX1957" s="110"/>
      <c r="AY1957" s="110"/>
      <c r="AZ1957" s="110"/>
    </row>
    <row r="1958" spans="2:52" s="16" customFormat="1" x14ac:dyDescent="0.25">
      <c r="B1958" s="53"/>
      <c r="C1958" s="15"/>
      <c r="I1958" s="15"/>
      <c r="O1958" s="110"/>
      <c r="P1958" s="110"/>
      <c r="Q1958" s="110"/>
      <c r="R1958" s="110"/>
      <c r="S1958" s="110"/>
      <c r="T1958" s="110"/>
      <c r="U1958" s="110"/>
      <c r="V1958" s="110"/>
      <c r="W1958" s="110"/>
      <c r="X1958" s="110"/>
      <c r="Y1958" s="110"/>
      <c r="Z1958" s="110"/>
      <c r="AA1958" s="110"/>
      <c r="AB1958" s="110"/>
      <c r="AC1958" s="110"/>
      <c r="AD1958" s="110"/>
      <c r="AE1958" s="110"/>
      <c r="AF1958" s="110"/>
      <c r="AG1958" s="110"/>
      <c r="AH1958" s="110"/>
      <c r="AI1958" s="110"/>
      <c r="AJ1958" s="110"/>
      <c r="AK1958" s="110"/>
      <c r="AL1958" s="110"/>
      <c r="AM1958" s="110"/>
      <c r="AN1958" s="110"/>
      <c r="AO1958" s="110"/>
      <c r="AP1958" s="110"/>
      <c r="AQ1958" s="110"/>
      <c r="AR1958" s="110"/>
      <c r="AS1958" s="110"/>
      <c r="AT1958" s="110"/>
      <c r="AU1958" s="110"/>
      <c r="AV1958" s="110"/>
      <c r="AW1958" s="110"/>
      <c r="AX1958" s="110"/>
      <c r="AY1958" s="110"/>
      <c r="AZ1958" s="110"/>
    </row>
    <row r="1959" spans="2:52" s="16" customFormat="1" x14ac:dyDescent="0.25">
      <c r="B1959" s="53"/>
      <c r="C1959" s="15"/>
      <c r="I1959" s="15"/>
      <c r="O1959" s="110"/>
      <c r="P1959" s="110"/>
      <c r="Q1959" s="110"/>
      <c r="R1959" s="110"/>
      <c r="S1959" s="110"/>
      <c r="T1959" s="110"/>
      <c r="U1959" s="110"/>
      <c r="V1959" s="110"/>
      <c r="W1959" s="110"/>
      <c r="X1959" s="110"/>
      <c r="Y1959" s="110"/>
      <c r="Z1959" s="110"/>
      <c r="AA1959" s="110"/>
      <c r="AB1959" s="110"/>
      <c r="AC1959" s="110"/>
      <c r="AD1959" s="110"/>
      <c r="AE1959" s="110"/>
      <c r="AF1959" s="110"/>
      <c r="AG1959" s="110"/>
      <c r="AH1959" s="110"/>
      <c r="AI1959" s="110"/>
      <c r="AJ1959" s="110"/>
      <c r="AK1959" s="110"/>
      <c r="AL1959" s="110"/>
      <c r="AM1959" s="110"/>
      <c r="AN1959" s="110"/>
      <c r="AO1959" s="110"/>
      <c r="AP1959" s="110"/>
      <c r="AQ1959" s="110"/>
      <c r="AR1959" s="110"/>
      <c r="AS1959" s="110"/>
      <c r="AT1959" s="110"/>
      <c r="AU1959" s="110"/>
      <c r="AV1959" s="110"/>
      <c r="AW1959" s="110"/>
      <c r="AX1959" s="110"/>
      <c r="AY1959" s="110"/>
      <c r="AZ1959" s="110"/>
    </row>
    <row r="1960" spans="2:52" s="16" customFormat="1" x14ac:dyDescent="0.25">
      <c r="B1960" s="53"/>
      <c r="C1960" s="15"/>
      <c r="I1960" s="15"/>
      <c r="O1960" s="110"/>
      <c r="P1960" s="110"/>
      <c r="Q1960" s="110"/>
      <c r="R1960" s="110"/>
      <c r="S1960" s="110"/>
      <c r="T1960" s="110"/>
      <c r="U1960" s="110"/>
      <c r="V1960" s="110"/>
      <c r="W1960" s="110"/>
      <c r="X1960" s="110"/>
      <c r="Y1960" s="110"/>
      <c r="Z1960" s="110"/>
      <c r="AA1960" s="110"/>
      <c r="AB1960" s="110"/>
      <c r="AC1960" s="110"/>
      <c r="AD1960" s="110"/>
      <c r="AE1960" s="110"/>
      <c r="AF1960" s="110"/>
      <c r="AG1960" s="110"/>
      <c r="AH1960" s="110"/>
      <c r="AI1960" s="110"/>
      <c r="AJ1960" s="110"/>
      <c r="AK1960" s="110"/>
      <c r="AL1960" s="110"/>
      <c r="AM1960" s="110"/>
      <c r="AN1960" s="110"/>
      <c r="AO1960" s="110"/>
      <c r="AP1960" s="110"/>
      <c r="AQ1960" s="110"/>
      <c r="AR1960" s="110"/>
      <c r="AS1960" s="110"/>
      <c r="AT1960" s="110"/>
      <c r="AU1960" s="110"/>
      <c r="AV1960" s="110"/>
      <c r="AW1960" s="110"/>
      <c r="AX1960" s="110"/>
      <c r="AY1960" s="110"/>
      <c r="AZ1960" s="110"/>
    </row>
    <row r="1961" spans="2:52" s="16" customFormat="1" x14ac:dyDescent="0.25">
      <c r="B1961" s="53"/>
      <c r="C1961" s="15"/>
      <c r="I1961" s="15"/>
      <c r="O1961" s="110"/>
      <c r="P1961" s="110"/>
      <c r="Q1961" s="110"/>
      <c r="R1961" s="110"/>
      <c r="S1961" s="110"/>
      <c r="T1961" s="110"/>
      <c r="U1961" s="110"/>
      <c r="V1961" s="110"/>
      <c r="W1961" s="110"/>
      <c r="X1961" s="110"/>
      <c r="Y1961" s="110"/>
      <c r="Z1961" s="110"/>
      <c r="AA1961" s="110"/>
      <c r="AB1961" s="110"/>
      <c r="AC1961" s="110"/>
      <c r="AD1961" s="110"/>
      <c r="AE1961" s="110"/>
      <c r="AF1961" s="110"/>
      <c r="AG1961" s="110"/>
      <c r="AH1961" s="110"/>
      <c r="AI1961" s="110"/>
      <c r="AJ1961" s="110"/>
      <c r="AK1961" s="110"/>
      <c r="AL1961" s="110"/>
      <c r="AM1961" s="110"/>
      <c r="AN1961" s="110"/>
      <c r="AO1961" s="110"/>
      <c r="AP1961" s="110"/>
      <c r="AQ1961" s="110"/>
      <c r="AR1961" s="110"/>
      <c r="AS1961" s="110"/>
      <c r="AT1961" s="110"/>
      <c r="AU1961" s="110"/>
      <c r="AV1961" s="110"/>
      <c r="AW1961" s="110"/>
      <c r="AX1961" s="110"/>
      <c r="AY1961" s="110"/>
      <c r="AZ1961" s="110"/>
    </row>
    <row r="1962" spans="2:52" s="16" customFormat="1" x14ac:dyDescent="0.25">
      <c r="B1962" s="53"/>
      <c r="C1962" s="15"/>
      <c r="I1962" s="15"/>
      <c r="O1962" s="110"/>
      <c r="P1962" s="110"/>
      <c r="Q1962" s="110"/>
      <c r="R1962" s="110"/>
      <c r="S1962" s="110"/>
      <c r="T1962" s="110"/>
      <c r="U1962" s="110"/>
      <c r="V1962" s="110"/>
      <c r="W1962" s="110"/>
      <c r="X1962" s="110"/>
      <c r="Y1962" s="110"/>
      <c r="Z1962" s="110"/>
      <c r="AA1962" s="110"/>
      <c r="AB1962" s="110"/>
      <c r="AC1962" s="110"/>
      <c r="AD1962" s="110"/>
      <c r="AE1962" s="110"/>
      <c r="AF1962" s="110"/>
      <c r="AG1962" s="110"/>
      <c r="AH1962" s="110"/>
      <c r="AI1962" s="110"/>
      <c r="AJ1962" s="110"/>
      <c r="AK1962" s="110"/>
      <c r="AL1962" s="110"/>
      <c r="AM1962" s="110"/>
      <c r="AN1962" s="110"/>
      <c r="AO1962" s="110"/>
      <c r="AP1962" s="110"/>
      <c r="AQ1962" s="110"/>
      <c r="AR1962" s="110"/>
      <c r="AS1962" s="110"/>
      <c r="AT1962" s="110"/>
      <c r="AU1962" s="110"/>
      <c r="AV1962" s="110"/>
      <c r="AW1962" s="110"/>
      <c r="AX1962" s="110"/>
      <c r="AY1962" s="110"/>
      <c r="AZ1962" s="110"/>
    </row>
    <row r="1963" spans="2:52" s="16" customFormat="1" x14ac:dyDescent="0.25">
      <c r="B1963" s="53"/>
      <c r="C1963" s="15"/>
      <c r="I1963" s="15"/>
      <c r="O1963" s="110"/>
      <c r="P1963" s="110"/>
      <c r="Q1963" s="110"/>
      <c r="R1963" s="110"/>
      <c r="S1963" s="110"/>
      <c r="T1963" s="110"/>
      <c r="U1963" s="110"/>
      <c r="V1963" s="110"/>
      <c r="W1963" s="110"/>
      <c r="X1963" s="110"/>
      <c r="Y1963" s="110"/>
      <c r="Z1963" s="110"/>
      <c r="AA1963" s="110"/>
      <c r="AB1963" s="110"/>
      <c r="AC1963" s="110"/>
      <c r="AD1963" s="110"/>
      <c r="AE1963" s="110"/>
      <c r="AF1963" s="110"/>
      <c r="AG1963" s="110"/>
      <c r="AH1963" s="110"/>
      <c r="AI1963" s="110"/>
      <c r="AJ1963" s="110"/>
      <c r="AK1963" s="110"/>
      <c r="AL1963" s="110"/>
      <c r="AM1963" s="110"/>
      <c r="AN1963" s="110"/>
      <c r="AO1963" s="110"/>
      <c r="AP1963" s="110"/>
      <c r="AQ1963" s="110"/>
      <c r="AR1963" s="110"/>
      <c r="AS1963" s="110"/>
      <c r="AT1963" s="110"/>
      <c r="AU1963" s="110"/>
      <c r="AV1963" s="110"/>
      <c r="AW1963" s="110"/>
      <c r="AX1963" s="110"/>
      <c r="AY1963" s="110"/>
      <c r="AZ1963" s="110"/>
    </row>
    <row r="1964" spans="2:52" s="16" customFormat="1" x14ac:dyDescent="0.25">
      <c r="B1964" s="53"/>
      <c r="C1964" s="15"/>
      <c r="I1964" s="15"/>
      <c r="O1964" s="110"/>
      <c r="P1964" s="110"/>
      <c r="Q1964" s="110"/>
      <c r="R1964" s="110"/>
      <c r="S1964" s="110"/>
      <c r="T1964" s="110"/>
      <c r="U1964" s="110"/>
      <c r="V1964" s="110"/>
      <c r="W1964" s="110"/>
      <c r="X1964" s="110"/>
      <c r="Y1964" s="110"/>
      <c r="Z1964" s="110"/>
      <c r="AA1964" s="110"/>
      <c r="AB1964" s="110"/>
      <c r="AC1964" s="110"/>
      <c r="AD1964" s="110"/>
      <c r="AE1964" s="110"/>
      <c r="AF1964" s="110"/>
      <c r="AG1964" s="110"/>
      <c r="AH1964" s="110"/>
      <c r="AI1964" s="110"/>
      <c r="AJ1964" s="110"/>
      <c r="AK1964" s="110"/>
      <c r="AL1964" s="110"/>
      <c r="AM1964" s="110"/>
      <c r="AN1964" s="110"/>
      <c r="AO1964" s="110"/>
      <c r="AP1964" s="110"/>
      <c r="AQ1964" s="110"/>
      <c r="AR1964" s="110"/>
      <c r="AS1964" s="110"/>
      <c r="AT1964" s="110"/>
      <c r="AU1964" s="110"/>
      <c r="AV1964" s="110"/>
      <c r="AW1964" s="110"/>
      <c r="AX1964" s="110"/>
      <c r="AY1964" s="110"/>
      <c r="AZ1964" s="110"/>
    </row>
    <row r="1965" spans="2:52" s="16" customFormat="1" x14ac:dyDescent="0.25">
      <c r="B1965" s="53"/>
      <c r="C1965" s="15"/>
      <c r="I1965" s="15"/>
      <c r="O1965" s="110"/>
      <c r="P1965" s="110"/>
      <c r="Q1965" s="110"/>
      <c r="R1965" s="110"/>
      <c r="S1965" s="110"/>
      <c r="T1965" s="110"/>
      <c r="U1965" s="110"/>
      <c r="V1965" s="110"/>
      <c r="W1965" s="110"/>
      <c r="X1965" s="110"/>
      <c r="Y1965" s="110"/>
      <c r="Z1965" s="110"/>
      <c r="AA1965" s="110"/>
      <c r="AB1965" s="110"/>
      <c r="AC1965" s="110"/>
      <c r="AD1965" s="110"/>
      <c r="AE1965" s="110"/>
      <c r="AF1965" s="110"/>
      <c r="AG1965" s="110"/>
      <c r="AH1965" s="110"/>
      <c r="AI1965" s="110"/>
      <c r="AJ1965" s="110"/>
      <c r="AK1965" s="110"/>
      <c r="AL1965" s="110"/>
      <c r="AM1965" s="110"/>
      <c r="AN1965" s="110"/>
      <c r="AO1965" s="110"/>
      <c r="AP1965" s="110"/>
      <c r="AQ1965" s="110"/>
      <c r="AR1965" s="110"/>
      <c r="AS1965" s="110"/>
      <c r="AT1965" s="110"/>
      <c r="AU1965" s="110"/>
      <c r="AV1965" s="110"/>
      <c r="AW1965" s="110"/>
      <c r="AX1965" s="110"/>
      <c r="AY1965" s="110"/>
      <c r="AZ1965" s="110"/>
    </row>
    <row r="1966" spans="2:52" s="16" customFormat="1" x14ac:dyDescent="0.25">
      <c r="B1966" s="53"/>
      <c r="C1966" s="15"/>
      <c r="I1966" s="15"/>
      <c r="O1966" s="110"/>
      <c r="P1966" s="110"/>
      <c r="Q1966" s="110"/>
      <c r="R1966" s="110"/>
      <c r="S1966" s="110"/>
      <c r="T1966" s="110"/>
      <c r="U1966" s="110"/>
      <c r="V1966" s="110"/>
      <c r="W1966" s="110"/>
      <c r="X1966" s="110"/>
      <c r="Y1966" s="110"/>
      <c r="Z1966" s="110"/>
      <c r="AA1966" s="110"/>
      <c r="AB1966" s="110"/>
      <c r="AC1966" s="110"/>
      <c r="AD1966" s="110"/>
      <c r="AE1966" s="110"/>
      <c r="AF1966" s="110"/>
      <c r="AG1966" s="110"/>
      <c r="AH1966" s="110"/>
      <c r="AI1966" s="110"/>
      <c r="AJ1966" s="110"/>
      <c r="AK1966" s="110"/>
      <c r="AL1966" s="110"/>
      <c r="AM1966" s="110"/>
      <c r="AN1966" s="110"/>
      <c r="AO1966" s="110"/>
      <c r="AP1966" s="110"/>
      <c r="AQ1966" s="110"/>
      <c r="AR1966" s="110"/>
      <c r="AS1966" s="110"/>
      <c r="AT1966" s="110"/>
      <c r="AU1966" s="110"/>
      <c r="AV1966" s="110"/>
      <c r="AW1966" s="110"/>
      <c r="AX1966" s="110"/>
      <c r="AY1966" s="110"/>
      <c r="AZ1966" s="110"/>
    </row>
    <row r="1967" spans="2:52" s="16" customFormat="1" x14ac:dyDescent="0.25">
      <c r="B1967" s="53"/>
      <c r="C1967" s="15"/>
      <c r="I1967" s="15"/>
      <c r="O1967" s="110"/>
      <c r="P1967" s="110"/>
      <c r="Q1967" s="110"/>
      <c r="R1967" s="110"/>
      <c r="S1967" s="110"/>
      <c r="T1967" s="110"/>
      <c r="U1967" s="110"/>
      <c r="V1967" s="110"/>
      <c r="W1967" s="110"/>
      <c r="X1967" s="110"/>
      <c r="Y1967" s="110"/>
      <c r="Z1967" s="110"/>
      <c r="AA1967" s="110"/>
      <c r="AB1967" s="110"/>
      <c r="AC1967" s="110"/>
      <c r="AD1967" s="110"/>
      <c r="AE1967" s="110"/>
      <c r="AF1967" s="110"/>
      <c r="AG1967" s="110"/>
      <c r="AH1967" s="110"/>
      <c r="AI1967" s="110"/>
      <c r="AJ1967" s="110"/>
      <c r="AK1967" s="110"/>
      <c r="AL1967" s="110"/>
      <c r="AM1967" s="110"/>
      <c r="AN1967" s="110"/>
      <c r="AO1967" s="110"/>
      <c r="AP1967" s="110"/>
      <c r="AQ1967" s="110"/>
      <c r="AR1967" s="110"/>
      <c r="AS1967" s="110"/>
      <c r="AT1967" s="110"/>
      <c r="AU1967" s="110"/>
      <c r="AV1967" s="110"/>
      <c r="AW1967" s="110"/>
      <c r="AX1967" s="110"/>
      <c r="AY1967" s="110"/>
      <c r="AZ1967" s="110"/>
    </row>
    <row r="1968" spans="2:52" s="16" customFormat="1" x14ac:dyDescent="0.25">
      <c r="B1968" s="53"/>
      <c r="C1968" s="15"/>
      <c r="I1968" s="15"/>
      <c r="O1968" s="110"/>
      <c r="P1968" s="110"/>
      <c r="Q1968" s="110"/>
      <c r="R1968" s="110"/>
      <c r="S1968" s="110"/>
      <c r="T1968" s="110"/>
      <c r="U1968" s="110"/>
      <c r="V1968" s="110"/>
      <c r="W1968" s="110"/>
      <c r="X1968" s="110"/>
      <c r="Y1968" s="110"/>
      <c r="Z1968" s="110"/>
      <c r="AA1968" s="110"/>
      <c r="AB1968" s="110"/>
      <c r="AC1968" s="110"/>
      <c r="AD1968" s="110"/>
      <c r="AE1968" s="110"/>
      <c r="AF1968" s="110"/>
      <c r="AG1968" s="110"/>
      <c r="AH1968" s="110"/>
      <c r="AI1968" s="110"/>
      <c r="AJ1968" s="110"/>
      <c r="AK1968" s="110"/>
      <c r="AL1968" s="110"/>
      <c r="AM1968" s="110"/>
      <c r="AN1968" s="110"/>
      <c r="AO1968" s="110"/>
      <c r="AP1968" s="110"/>
      <c r="AQ1968" s="110"/>
      <c r="AR1968" s="110"/>
      <c r="AS1968" s="110"/>
      <c r="AT1968" s="110"/>
      <c r="AU1968" s="110"/>
      <c r="AV1968" s="110"/>
      <c r="AW1968" s="110"/>
      <c r="AX1968" s="110"/>
      <c r="AY1968" s="110"/>
      <c r="AZ1968" s="110"/>
    </row>
    <row r="1969" spans="2:52" s="16" customFormat="1" x14ac:dyDescent="0.25">
      <c r="B1969" s="53"/>
      <c r="C1969" s="15"/>
      <c r="I1969" s="15"/>
      <c r="O1969" s="110"/>
      <c r="P1969" s="110"/>
      <c r="Q1969" s="110"/>
      <c r="R1969" s="110"/>
      <c r="S1969" s="110"/>
      <c r="T1969" s="110"/>
      <c r="U1969" s="110"/>
      <c r="V1969" s="110"/>
      <c r="W1969" s="110"/>
      <c r="X1969" s="110"/>
      <c r="Y1969" s="110"/>
      <c r="Z1969" s="110"/>
      <c r="AA1969" s="110"/>
      <c r="AB1969" s="110"/>
      <c r="AC1969" s="110"/>
      <c r="AD1969" s="110"/>
      <c r="AE1969" s="110"/>
      <c r="AF1969" s="110"/>
      <c r="AG1969" s="110"/>
      <c r="AH1969" s="110"/>
      <c r="AI1969" s="110"/>
      <c r="AJ1969" s="110"/>
      <c r="AK1969" s="110"/>
      <c r="AL1969" s="110"/>
      <c r="AM1969" s="110"/>
      <c r="AN1969" s="110"/>
      <c r="AO1969" s="110"/>
      <c r="AP1969" s="110"/>
      <c r="AQ1969" s="110"/>
      <c r="AR1969" s="110"/>
      <c r="AS1969" s="110"/>
      <c r="AT1969" s="110"/>
      <c r="AU1969" s="110"/>
      <c r="AV1969" s="110"/>
      <c r="AW1969" s="110"/>
      <c r="AX1969" s="110"/>
      <c r="AY1969" s="110"/>
      <c r="AZ1969" s="110"/>
    </row>
    <row r="1970" spans="2:52" s="16" customFormat="1" x14ac:dyDescent="0.25">
      <c r="B1970" s="53"/>
      <c r="C1970" s="15"/>
      <c r="I1970" s="15"/>
      <c r="O1970" s="110"/>
      <c r="P1970" s="110"/>
      <c r="Q1970" s="110"/>
      <c r="R1970" s="110"/>
      <c r="S1970" s="110"/>
      <c r="T1970" s="110"/>
      <c r="U1970" s="110"/>
      <c r="V1970" s="110"/>
      <c r="W1970" s="110"/>
      <c r="X1970" s="110"/>
      <c r="Y1970" s="110"/>
      <c r="Z1970" s="110"/>
      <c r="AA1970" s="110"/>
      <c r="AB1970" s="110"/>
      <c r="AC1970" s="110"/>
      <c r="AD1970" s="110"/>
      <c r="AE1970" s="110"/>
      <c r="AF1970" s="110"/>
      <c r="AG1970" s="110"/>
      <c r="AH1970" s="110"/>
      <c r="AI1970" s="110"/>
      <c r="AJ1970" s="110"/>
      <c r="AK1970" s="110"/>
      <c r="AL1970" s="110"/>
      <c r="AM1970" s="110"/>
      <c r="AN1970" s="110"/>
      <c r="AO1970" s="110"/>
      <c r="AP1970" s="110"/>
      <c r="AQ1970" s="110"/>
      <c r="AR1970" s="110"/>
      <c r="AS1970" s="110"/>
      <c r="AT1970" s="110"/>
      <c r="AU1970" s="110"/>
      <c r="AV1970" s="110"/>
      <c r="AW1970" s="110"/>
      <c r="AX1970" s="110"/>
      <c r="AY1970" s="110"/>
      <c r="AZ1970" s="110"/>
    </row>
    <row r="1971" spans="2:52" s="16" customFormat="1" x14ac:dyDescent="0.25">
      <c r="B1971" s="53"/>
      <c r="C1971" s="15"/>
      <c r="I1971" s="15"/>
      <c r="O1971" s="110"/>
      <c r="P1971" s="110"/>
      <c r="Q1971" s="110"/>
      <c r="R1971" s="110"/>
      <c r="S1971" s="110"/>
      <c r="T1971" s="110"/>
      <c r="U1971" s="110"/>
      <c r="V1971" s="110"/>
      <c r="W1971" s="110"/>
      <c r="X1971" s="110"/>
      <c r="Y1971" s="110"/>
      <c r="Z1971" s="110"/>
      <c r="AA1971" s="110"/>
      <c r="AB1971" s="110"/>
      <c r="AC1971" s="110"/>
      <c r="AD1971" s="110"/>
      <c r="AE1971" s="110"/>
      <c r="AF1971" s="110"/>
      <c r="AG1971" s="110"/>
      <c r="AH1971" s="110"/>
      <c r="AI1971" s="110"/>
      <c r="AJ1971" s="110"/>
      <c r="AK1971" s="110"/>
      <c r="AL1971" s="110"/>
      <c r="AM1971" s="110"/>
      <c r="AN1971" s="110"/>
      <c r="AO1971" s="110"/>
      <c r="AP1971" s="110"/>
      <c r="AQ1971" s="110"/>
      <c r="AR1971" s="110"/>
      <c r="AS1971" s="110"/>
      <c r="AT1971" s="110"/>
      <c r="AU1971" s="110"/>
      <c r="AV1971" s="110"/>
      <c r="AW1971" s="110"/>
      <c r="AX1971" s="110"/>
      <c r="AY1971" s="110"/>
      <c r="AZ1971" s="110"/>
    </row>
    <row r="1972" spans="2:52" s="16" customFormat="1" x14ac:dyDescent="0.25">
      <c r="B1972" s="53"/>
      <c r="C1972" s="15"/>
      <c r="I1972" s="15"/>
      <c r="O1972" s="110"/>
      <c r="P1972" s="110"/>
      <c r="Q1972" s="110"/>
      <c r="R1972" s="110"/>
      <c r="S1972" s="110"/>
      <c r="T1972" s="110"/>
      <c r="U1972" s="110"/>
      <c r="V1972" s="110"/>
      <c r="W1972" s="110"/>
      <c r="X1972" s="110"/>
      <c r="Y1972" s="110"/>
      <c r="Z1972" s="110"/>
      <c r="AA1972" s="110"/>
      <c r="AB1972" s="110"/>
      <c r="AC1972" s="110"/>
      <c r="AD1972" s="110"/>
      <c r="AE1972" s="110"/>
      <c r="AF1972" s="110"/>
      <c r="AG1972" s="110"/>
      <c r="AH1972" s="110"/>
      <c r="AI1972" s="110"/>
      <c r="AJ1972" s="110"/>
      <c r="AK1972" s="110"/>
      <c r="AL1972" s="110"/>
      <c r="AM1972" s="110"/>
      <c r="AN1972" s="110"/>
      <c r="AO1972" s="110"/>
      <c r="AP1972" s="110"/>
      <c r="AQ1972" s="110"/>
      <c r="AR1972" s="110"/>
      <c r="AS1972" s="110"/>
      <c r="AT1972" s="110"/>
      <c r="AU1972" s="110"/>
      <c r="AV1972" s="110"/>
      <c r="AW1972" s="110"/>
      <c r="AX1972" s="110"/>
      <c r="AY1972" s="110"/>
      <c r="AZ1972" s="110"/>
    </row>
    <row r="1973" spans="2:52" s="16" customFormat="1" x14ac:dyDescent="0.25">
      <c r="B1973" s="53"/>
      <c r="C1973" s="15"/>
      <c r="I1973" s="15"/>
      <c r="O1973" s="110"/>
      <c r="P1973" s="110"/>
      <c r="Q1973" s="110"/>
      <c r="R1973" s="110"/>
      <c r="S1973" s="110"/>
      <c r="T1973" s="110"/>
      <c r="U1973" s="110"/>
      <c r="V1973" s="110"/>
      <c r="W1973" s="110"/>
      <c r="X1973" s="110"/>
      <c r="Y1973" s="110"/>
      <c r="Z1973" s="110"/>
      <c r="AA1973" s="110"/>
      <c r="AB1973" s="110"/>
      <c r="AC1973" s="110"/>
      <c r="AD1973" s="110"/>
      <c r="AE1973" s="110"/>
      <c r="AF1973" s="110"/>
      <c r="AG1973" s="110"/>
      <c r="AH1973" s="110"/>
      <c r="AI1973" s="110"/>
      <c r="AJ1973" s="110"/>
      <c r="AK1973" s="110"/>
      <c r="AL1973" s="110"/>
      <c r="AM1973" s="110"/>
      <c r="AN1973" s="110"/>
      <c r="AO1973" s="110"/>
      <c r="AP1973" s="110"/>
      <c r="AQ1973" s="110"/>
      <c r="AR1973" s="110"/>
      <c r="AS1973" s="110"/>
      <c r="AT1973" s="110"/>
      <c r="AU1973" s="110"/>
      <c r="AV1973" s="110"/>
      <c r="AW1973" s="110"/>
      <c r="AX1973" s="110"/>
      <c r="AY1973" s="110"/>
      <c r="AZ1973" s="110"/>
    </row>
    <row r="1974" spans="2:52" s="16" customFormat="1" x14ac:dyDescent="0.25">
      <c r="B1974" s="53"/>
      <c r="C1974" s="15"/>
      <c r="I1974" s="15"/>
      <c r="O1974" s="110"/>
      <c r="P1974" s="110"/>
      <c r="Q1974" s="110"/>
      <c r="R1974" s="110"/>
      <c r="S1974" s="110"/>
      <c r="T1974" s="110"/>
      <c r="U1974" s="110"/>
      <c r="V1974" s="110"/>
      <c r="W1974" s="110"/>
      <c r="X1974" s="110"/>
      <c r="Y1974" s="110"/>
      <c r="Z1974" s="110"/>
      <c r="AA1974" s="110"/>
      <c r="AB1974" s="110"/>
      <c r="AC1974" s="110"/>
      <c r="AD1974" s="110"/>
      <c r="AE1974" s="110"/>
      <c r="AF1974" s="110"/>
      <c r="AG1974" s="110"/>
      <c r="AH1974" s="110"/>
      <c r="AI1974" s="110"/>
      <c r="AJ1974" s="110"/>
      <c r="AK1974" s="110"/>
      <c r="AL1974" s="110"/>
      <c r="AM1974" s="110"/>
      <c r="AN1974" s="110"/>
      <c r="AO1974" s="110"/>
      <c r="AP1974" s="110"/>
      <c r="AQ1974" s="110"/>
      <c r="AR1974" s="110"/>
      <c r="AS1974" s="110"/>
      <c r="AT1974" s="110"/>
      <c r="AU1974" s="110"/>
      <c r="AV1974" s="110"/>
      <c r="AW1974" s="110"/>
      <c r="AX1974" s="110"/>
      <c r="AY1974" s="110"/>
      <c r="AZ1974" s="110"/>
    </row>
    <row r="1975" spans="2:52" s="16" customFormat="1" x14ac:dyDescent="0.25">
      <c r="B1975" s="53"/>
      <c r="C1975" s="15"/>
      <c r="I1975" s="15"/>
      <c r="O1975" s="110"/>
      <c r="P1975" s="110"/>
      <c r="Q1975" s="110"/>
      <c r="R1975" s="110"/>
      <c r="S1975" s="110"/>
      <c r="T1975" s="110"/>
      <c r="U1975" s="110"/>
      <c r="V1975" s="110"/>
      <c r="W1975" s="110"/>
      <c r="X1975" s="110"/>
      <c r="Y1975" s="110"/>
      <c r="Z1975" s="110"/>
      <c r="AA1975" s="110"/>
      <c r="AB1975" s="110"/>
      <c r="AC1975" s="110"/>
      <c r="AD1975" s="110"/>
      <c r="AE1975" s="110"/>
      <c r="AF1975" s="110"/>
      <c r="AG1975" s="110"/>
      <c r="AH1975" s="110"/>
      <c r="AI1975" s="110"/>
      <c r="AJ1975" s="110"/>
      <c r="AK1975" s="110"/>
      <c r="AL1975" s="110"/>
      <c r="AM1975" s="110"/>
      <c r="AN1975" s="110"/>
      <c r="AO1975" s="110"/>
      <c r="AP1975" s="110"/>
      <c r="AQ1975" s="110"/>
      <c r="AR1975" s="110"/>
      <c r="AS1975" s="110"/>
      <c r="AT1975" s="110"/>
      <c r="AU1975" s="110"/>
      <c r="AV1975" s="110"/>
      <c r="AW1975" s="110"/>
      <c r="AX1975" s="110"/>
      <c r="AY1975" s="110"/>
      <c r="AZ1975" s="110"/>
    </row>
    <row r="1976" spans="2:52" s="16" customFormat="1" x14ac:dyDescent="0.25">
      <c r="B1976" s="53"/>
      <c r="C1976" s="15"/>
      <c r="I1976" s="15"/>
      <c r="O1976" s="110"/>
      <c r="P1976" s="110"/>
      <c r="Q1976" s="110"/>
      <c r="R1976" s="110"/>
      <c r="S1976" s="110"/>
      <c r="T1976" s="110"/>
      <c r="U1976" s="110"/>
      <c r="V1976" s="110"/>
      <c r="W1976" s="110"/>
      <c r="X1976" s="110"/>
      <c r="Y1976" s="110"/>
      <c r="Z1976" s="110"/>
      <c r="AA1976" s="110"/>
      <c r="AB1976" s="110"/>
      <c r="AC1976" s="110"/>
      <c r="AD1976" s="110"/>
      <c r="AE1976" s="110"/>
      <c r="AF1976" s="110"/>
      <c r="AG1976" s="110"/>
      <c r="AH1976" s="110"/>
      <c r="AI1976" s="110"/>
      <c r="AJ1976" s="110"/>
      <c r="AK1976" s="110"/>
      <c r="AL1976" s="110"/>
      <c r="AM1976" s="110"/>
      <c r="AN1976" s="110"/>
      <c r="AO1976" s="110"/>
      <c r="AP1976" s="110"/>
      <c r="AQ1976" s="110"/>
      <c r="AR1976" s="110"/>
      <c r="AS1976" s="110"/>
      <c r="AT1976" s="110"/>
      <c r="AU1976" s="110"/>
      <c r="AV1976" s="110"/>
      <c r="AW1976" s="110"/>
      <c r="AX1976" s="110"/>
      <c r="AY1976" s="110"/>
      <c r="AZ1976" s="110"/>
    </row>
    <row r="1977" spans="2:52" s="16" customFormat="1" x14ac:dyDescent="0.25">
      <c r="B1977" s="53"/>
      <c r="C1977" s="15"/>
      <c r="I1977" s="15"/>
      <c r="O1977" s="110"/>
      <c r="P1977" s="110"/>
      <c r="Q1977" s="110"/>
      <c r="R1977" s="110"/>
      <c r="S1977" s="110"/>
      <c r="T1977" s="110"/>
      <c r="U1977" s="110"/>
      <c r="V1977" s="110"/>
      <c r="W1977" s="110"/>
      <c r="X1977" s="110"/>
      <c r="Y1977" s="110"/>
      <c r="Z1977" s="110"/>
      <c r="AA1977" s="110"/>
      <c r="AB1977" s="110"/>
      <c r="AC1977" s="110"/>
      <c r="AD1977" s="110"/>
      <c r="AE1977" s="110"/>
      <c r="AF1977" s="110"/>
      <c r="AG1977" s="110"/>
      <c r="AH1977" s="110"/>
      <c r="AI1977" s="110"/>
      <c r="AJ1977" s="110"/>
      <c r="AK1977" s="110"/>
      <c r="AL1977" s="110"/>
      <c r="AM1977" s="110"/>
      <c r="AN1977" s="110"/>
      <c r="AO1977" s="110"/>
      <c r="AP1977" s="110"/>
      <c r="AQ1977" s="110"/>
      <c r="AR1977" s="110"/>
      <c r="AS1977" s="110"/>
      <c r="AT1977" s="110"/>
      <c r="AU1977" s="110"/>
      <c r="AV1977" s="110"/>
      <c r="AW1977" s="110"/>
      <c r="AX1977" s="110"/>
      <c r="AY1977" s="110"/>
      <c r="AZ1977" s="110"/>
    </row>
    <row r="1978" spans="2:52" s="16" customFormat="1" x14ac:dyDescent="0.25">
      <c r="B1978" s="53"/>
      <c r="C1978" s="15"/>
      <c r="I1978" s="15"/>
      <c r="O1978" s="110"/>
      <c r="P1978" s="110"/>
      <c r="Q1978" s="110"/>
      <c r="R1978" s="110"/>
      <c r="S1978" s="110"/>
      <c r="T1978" s="110"/>
      <c r="U1978" s="110"/>
      <c r="V1978" s="110"/>
      <c r="W1978" s="110"/>
      <c r="X1978" s="110"/>
      <c r="Y1978" s="110"/>
      <c r="Z1978" s="110"/>
      <c r="AA1978" s="110"/>
      <c r="AB1978" s="110"/>
      <c r="AC1978" s="110"/>
      <c r="AD1978" s="110"/>
      <c r="AE1978" s="110"/>
      <c r="AF1978" s="110"/>
      <c r="AG1978" s="110"/>
      <c r="AH1978" s="110"/>
      <c r="AI1978" s="110"/>
      <c r="AJ1978" s="110"/>
      <c r="AK1978" s="110"/>
      <c r="AL1978" s="110"/>
      <c r="AM1978" s="110"/>
      <c r="AN1978" s="110"/>
      <c r="AO1978" s="110"/>
      <c r="AP1978" s="110"/>
      <c r="AQ1978" s="110"/>
      <c r="AR1978" s="110"/>
      <c r="AS1978" s="110"/>
      <c r="AT1978" s="110"/>
      <c r="AU1978" s="110"/>
      <c r="AV1978" s="110"/>
      <c r="AW1978" s="110"/>
      <c r="AX1978" s="110"/>
      <c r="AY1978" s="110"/>
      <c r="AZ1978" s="110"/>
    </row>
    <row r="1979" spans="2:52" s="16" customFormat="1" x14ac:dyDescent="0.25">
      <c r="B1979" s="53"/>
      <c r="C1979" s="15"/>
      <c r="I1979" s="15"/>
      <c r="O1979" s="110"/>
      <c r="P1979" s="110"/>
      <c r="Q1979" s="110"/>
      <c r="R1979" s="110"/>
      <c r="S1979" s="110"/>
      <c r="T1979" s="110"/>
      <c r="U1979" s="110"/>
      <c r="V1979" s="110"/>
      <c r="W1979" s="110"/>
      <c r="X1979" s="110"/>
      <c r="Y1979" s="110"/>
      <c r="Z1979" s="110"/>
      <c r="AA1979" s="110"/>
      <c r="AB1979" s="110"/>
      <c r="AC1979" s="110"/>
      <c r="AD1979" s="110"/>
      <c r="AE1979" s="110"/>
      <c r="AF1979" s="110"/>
      <c r="AG1979" s="110"/>
      <c r="AH1979" s="110"/>
      <c r="AI1979" s="110"/>
      <c r="AJ1979" s="110"/>
      <c r="AK1979" s="110"/>
      <c r="AL1979" s="110"/>
      <c r="AM1979" s="110"/>
      <c r="AN1979" s="110"/>
      <c r="AO1979" s="110"/>
      <c r="AP1979" s="110"/>
      <c r="AQ1979" s="110"/>
      <c r="AR1979" s="110"/>
      <c r="AS1979" s="110"/>
      <c r="AT1979" s="110"/>
      <c r="AU1979" s="110"/>
      <c r="AV1979" s="110"/>
      <c r="AW1979" s="110"/>
      <c r="AX1979" s="110"/>
      <c r="AY1979" s="110"/>
      <c r="AZ1979" s="110"/>
    </row>
    <row r="1980" spans="2:52" s="16" customFormat="1" x14ac:dyDescent="0.25">
      <c r="B1980" s="53"/>
      <c r="C1980" s="15"/>
      <c r="I1980" s="15"/>
      <c r="O1980" s="110"/>
      <c r="P1980" s="110"/>
      <c r="Q1980" s="110"/>
      <c r="R1980" s="110"/>
      <c r="S1980" s="110"/>
      <c r="T1980" s="110"/>
      <c r="U1980" s="110"/>
      <c r="V1980" s="110"/>
      <c r="W1980" s="110"/>
      <c r="X1980" s="110"/>
      <c r="Y1980" s="110"/>
      <c r="Z1980" s="110"/>
      <c r="AA1980" s="110"/>
      <c r="AB1980" s="110"/>
      <c r="AC1980" s="110"/>
      <c r="AD1980" s="110"/>
      <c r="AE1980" s="110"/>
      <c r="AF1980" s="110"/>
      <c r="AG1980" s="110"/>
      <c r="AH1980" s="110"/>
      <c r="AI1980" s="110"/>
      <c r="AJ1980" s="110"/>
      <c r="AK1980" s="110"/>
      <c r="AL1980" s="110"/>
      <c r="AM1980" s="110"/>
      <c r="AN1980" s="110"/>
      <c r="AO1980" s="110"/>
      <c r="AP1980" s="110"/>
      <c r="AQ1980" s="110"/>
      <c r="AR1980" s="110"/>
      <c r="AS1980" s="110"/>
      <c r="AT1980" s="110"/>
      <c r="AU1980" s="110"/>
      <c r="AV1980" s="110"/>
      <c r="AW1980" s="110"/>
      <c r="AX1980" s="110"/>
      <c r="AY1980" s="110"/>
      <c r="AZ1980" s="110"/>
    </row>
    <row r="1981" spans="2:52" s="16" customFormat="1" x14ac:dyDescent="0.25">
      <c r="B1981" s="53"/>
      <c r="C1981" s="15"/>
      <c r="I1981" s="15"/>
      <c r="O1981" s="110"/>
      <c r="P1981" s="110"/>
      <c r="Q1981" s="110"/>
      <c r="R1981" s="110"/>
      <c r="S1981" s="110"/>
      <c r="T1981" s="110"/>
      <c r="U1981" s="110"/>
      <c r="V1981" s="110"/>
      <c r="W1981" s="110"/>
      <c r="X1981" s="110"/>
      <c r="Y1981" s="110"/>
      <c r="Z1981" s="110"/>
      <c r="AA1981" s="110"/>
      <c r="AB1981" s="110"/>
      <c r="AC1981" s="110"/>
      <c r="AD1981" s="110"/>
      <c r="AE1981" s="110"/>
      <c r="AF1981" s="110"/>
      <c r="AG1981" s="110"/>
      <c r="AH1981" s="110"/>
      <c r="AI1981" s="110"/>
      <c r="AJ1981" s="110"/>
      <c r="AK1981" s="110"/>
      <c r="AL1981" s="110"/>
      <c r="AM1981" s="110"/>
      <c r="AN1981" s="110"/>
      <c r="AO1981" s="110"/>
      <c r="AP1981" s="110"/>
      <c r="AQ1981" s="110"/>
      <c r="AR1981" s="110"/>
      <c r="AS1981" s="110"/>
      <c r="AT1981" s="110"/>
      <c r="AU1981" s="110"/>
      <c r="AV1981" s="110"/>
      <c r="AW1981" s="110"/>
      <c r="AX1981" s="110"/>
      <c r="AY1981" s="110"/>
      <c r="AZ1981" s="110"/>
    </row>
    <row r="1982" spans="2:52" s="16" customFormat="1" x14ac:dyDescent="0.25">
      <c r="B1982" s="53"/>
      <c r="C1982" s="15"/>
      <c r="I1982" s="15"/>
      <c r="O1982" s="110"/>
      <c r="P1982" s="110"/>
      <c r="Q1982" s="110"/>
      <c r="R1982" s="110"/>
      <c r="S1982" s="110"/>
      <c r="T1982" s="110"/>
      <c r="U1982" s="110"/>
      <c r="V1982" s="110"/>
      <c r="W1982" s="110"/>
      <c r="X1982" s="110"/>
      <c r="Y1982" s="110"/>
      <c r="Z1982" s="110"/>
      <c r="AA1982" s="110"/>
      <c r="AB1982" s="110"/>
      <c r="AC1982" s="110"/>
      <c r="AD1982" s="110"/>
      <c r="AE1982" s="110"/>
      <c r="AF1982" s="110"/>
      <c r="AG1982" s="110"/>
      <c r="AH1982" s="110"/>
      <c r="AI1982" s="110"/>
      <c r="AJ1982" s="110"/>
      <c r="AK1982" s="110"/>
      <c r="AL1982" s="110"/>
      <c r="AM1982" s="110"/>
      <c r="AN1982" s="110"/>
      <c r="AO1982" s="110"/>
      <c r="AP1982" s="110"/>
      <c r="AQ1982" s="110"/>
      <c r="AR1982" s="110"/>
      <c r="AS1982" s="110"/>
      <c r="AT1982" s="110"/>
      <c r="AU1982" s="110"/>
      <c r="AV1982" s="110"/>
      <c r="AW1982" s="110"/>
      <c r="AX1982" s="110"/>
      <c r="AY1982" s="110"/>
      <c r="AZ1982" s="110"/>
    </row>
    <row r="1983" spans="2:52" s="16" customFormat="1" x14ac:dyDescent="0.25">
      <c r="B1983" s="53"/>
      <c r="C1983" s="15"/>
      <c r="I1983" s="15"/>
      <c r="O1983" s="110"/>
      <c r="P1983" s="110"/>
      <c r="Q1983" s="110"/>
      <c r="R1983" s="110"/>
      <c r="S1983" s="110"/>
      <c r="T1983" s="110"/>
      <c r="U1983" s="110"/>
      <c r="V1983" s="110"/>
      <c r="W1983" s="110"/>
      <c r="X1983" s="110"/>
      <c r="Y1983" s="110"/>
      <c r="Z1983" s="110"/>
      <c r="AA1983" s="110"/>
      <c r="AB1983" s="110"/>
      <c r="AC1983" s="110"/>
      <c r="AD1983" s="110"/>
      <c r="AE1983" s="110"/>
      <c r="AF1983" s="110"/>
      <c r="AG1983" s="110"/>
      <c r="AH1983" s="110"/>
      <c r="AI1983" s="110"/>
      <c r="AJ1983" s="110"/>
      <c r="AK1983" s="110"/>
      <c r="AL1983" s="110"/>
      <c r="AM1983" s="110"/>
      <c r="AN1983" s="110"/>
      <c r="AO1983" s="110"/>
      <c r="AP1983" s="110"/>
      <c r="AQ1983" s="110"/>
      <c r="AR1983" s="110"/>
      <c r="AS1983" s="110"/>
      <c r="AT1983" s="110"/>
      <c r="AU1983" s="110"/>
      <c r="AV1983" s="110"/>
      <c r="AW1983" s="110"/>
      <c r="AX1983" s="110"/>
      <c r="AY1983" s="110"/>
      <c r="AZ1983" s="110"/>
    </row>
    <row r="1984" spans="2:52" s="16" customFormat="1" x14ac:dyDescent="0.25">
      <c r="B1984" s="53"/>
      <c r="C1984" s="15"/>
      <c r="I1984" s="15"/>
      <c r="O1984" s="110"/>
      <c r="P1984" s="110"/>
      <c r="Q1984" s="110"/>
      <c r="R1984" s="110"/>
      <c r="S1984" s="110"/>
      <c r="T1984" s="110"/>
      <c r="U1984" s="110"/>
      <c r="V1984" s="110"/>
      <c r="W1984" s="110"/>
      <c r="X1984" s="110"/>
      <c r="Y1984" s="110"/>
      <c r="Z1984" s="110"/>
      <c r="AA1984" s="110"/>
      <c r="AB1984" s="110"/>
      <c r="AC1984" s="110"/>
      <c r="AD1984" s="110"/>
      <c r="AE1984" s="110"/>
      <c r="AF1984" s="110"/>
      <c r="AG1984" s="110"/>
      <c r="AH1984" s="110"/>
      <c r="AI1984" s="110"/>
      <c r="AJ1984" s="110"/>
      <c r="AK1984" s="110"/>
      <c r="AL1984" s="110"/>
      <c r="AM1984" s="110"/>
      <c r="AN1984" s="110"/>
      <c r="AO1984" s="110"/>
      <c r="AP1984" s="110"/>
      <c r="AQ1984" s="110"/>
      <c r="AR1984" s="110"/>
      <c r="AS1984" s="110"/>
      <c r="AT1984" s="110"/>
      <c r="AU1984" s="110"/>
      <c r="AV1984" s="110"/>
      <c r="AW1984" s="110"/>
      <c r="AX1984" s="110"/>
      <c r="AY1984" s="110"/>
      <c r="AZ1984" s="110"/>
    </row>
    <row r="1985" spans="2:52" s="16" customFormat="1" x14ac:dyDescent="0.25">
      <c r="B1985" s="53"/>
      <c r="C1985" s="15"/>
      <c r="I1985" s="15"/>
      <c r="O1985" s="110"/>
      <c r="P1985" s="110"/>
      <c r="Q1985" s="110"/>
      <c r="R1985" s="110"/>
      <c r="S1985" s="110"/>
      <c r="T1985" s="110"/>
      <c r="U1985" s="110"/>
      <c r="V1985" s="110"/>
      <c r="W1985" s="110"/>
      <c r="X1985" s="110"/>
      <c r="Y1985" s="110"/>
      <c r="Z1985" s="110"/>
      <c r="AA1985" s="110"/>
      <c r="AB1985" s="110"/>
      <c r="AC1985" s="110"/>
      <c r="AD1985" s="110"/>
      <c r="AE1985" s="110"/>
      <c r="AF1985" s="110"/>
      <c r="AG1985" s="110"/>
      <c r="AH1985" s="110"/>
      <c r="AI1985" s="110"/>
      <c r="AJ1985" s="110"/>
      <c r="AK1985" s="110"/>
      <c r="AL1985" s="110"/>
      <c r="AM1985" s="110"/>
      <c r="AN1985" s="110"/>
      <c r="AO1985" s="110"/>
      <c r="AP1985" s="110"/>
      <c r="AQ1985" s="110"/>
      <c r="AR1985" s="110"/>
      <c r="AS1985" s="110"/>
      <c r="AT1985" s="110"/>
      <c r="AU1985" s="110"/>
      <c r="AV1985" s="110"/>
      <c r="AW1985" s="110"/>
      <c r="AX1985" s="110"/>
      <c r="AY1985" s="110"/>
      <c r="AZ1985" s="110"/>
    </row>
    <row r="1986" spans="2:52" s="16" customFormat="1" x14ac:dyDescent="0.25">
      <c r="B1986" s="53"/>
      <c r="C1986" s="15"/>
      <c r="I1986" s="15"/>
      <c r="O1986" s="110"/>
      <c r="P1986" s="110"/>
      <c r="Q1986" s="110"/>
      <c r="R1986" s="110"/>
      <c r="S1986" s="110"/>
      <c r="T1986" s="110"/>
      <c r="U1986" s="110"/>
      <c r="V1986" s="110"/>
      <c r="W1986" s="110"/>
      <c r="X1986" s="110"/>
      <c r="Y1986" s="110"/>
      <c r="Z1986" s="110"/>
      <c r="AA1986" s="110"/>
      <c r="AB1986" s="110"/>
      <c r="AC1986" s="110"/>
      <c r="AD1986" s="110"/>
      <c r="AE1986" s="110"/>
      <c r="AF1986" s="110"/>
      <c r="AG1986" s="110"/>
      <c r="AH1986" s="110"/>
      <c r="AI1986" s="110"/>
      <c r="AJ1986" s="110"/>
      <c r="AK1986" s="110"/>
      <c r="AL1986" s="110"/>
      <c r="AM1986" s="110"/>
      <c r="AN1986" s="110"/>
      <c r="AO1986" s="110"/>
      <c r="AP1986" s="110"/>
      <c r="AQ1986" s="110"/>
      <c r="AR1986" s="110"/>
      <c r="AS1986" s="110"/>
      <c r="AT1986" s="110"/>
      <c r="AU1986" s="110"/>
      <c r="AV1986" s="110"/>
      <c r="AW1986" s="110"/>
      <c r="AX1986" s="110"/>
      <c r="AY1986" s="110"/>
      <c r="AZ1986" s="110"/>
    </row>
    <row r="1987" spans="2:52" s="16" customFormat="1" x14ac:dyDescent="0.25">
      <c r="B1987" s="53"/>
      <c r="C1987" s="15"/>
      <c r="I1987" s="15"/>
      <c r="O1987" s="110"/>
      <c r="P1987" s="110"/>
      <c r="Q1987" s="110"/>
      <c r="R1987" s="110"/>
      <c r="S1987" s="110"/>
      <c r="T1987" s="110"/>
      <c r="U1987" s="110"/>
      <c r="V1987" s="110"/>
      <c r="W1987" s="110"/>
      <c r="X1987" s="110"/>
      <c r="Y1987" s="110"/>
      <c r="Z1987" s="110"/>
      <c r="AA1987" s="110"/>
      <c r="AB1987" s="110"/>
      <c r="AC1987" s="110"/>
      <c r="AD1987" s="110"/>
      <c r="AE1987" s="110"/>
      <c r="AF1987" s="110"/>
      <c r="AG1987" s="110"/>
      <c r="AH1987" s="110"/>
      <c r="AI1987" s="110"/>
      <c r="AJ1987" s="110"/>
      <c r="AK1987" s="110"/>
      <c r="AL1987" s="110"/>
      <c r="AM1987" s="110"/>
      <c r="AN1987" s="110"/>
      <c r="AO1987" s="110"/>
      <c r="AP1987" s="110"/>
      <c r="AQ1987" s="110"/>
      <c r="AR1987" s="110"/>
      <c r="AS1987" s="110"/>
      <c r="AT1987" s="110"/>
      <c r="AU1987" s="110"/>
      <c r="AV1987" s="110"/>
      <c r="AW1987" s="110"/>
      <c r="AX1987" s="110"/>
      <c r="AY1987" s="110"/>
      <c r="AZ1987" s="110"/>
    </row>
    <row r="1988" spans="2:52" s="16" customFormat="1" x14ac:dyDescent="0.25">
      <c r="B1988" s="53"/>
      <c r="C1988" s="15"/>
      <c r="I1988" s="15"/>
      <c r="O1988" s="110"/>
      <c r="P1988" s="110"/>
      <c r="Q1988" s="110"/>
      <c r="R1988" s="110"/>
      <c r="S1988" s="110"/>
      <c r="T1988" s="110"/>
      <c r="U1988" s="110"/>
      <c r="V1988" s="110"/>
      <c r="W1988" s="110"/>
      <c r="X1988" s="110"/>
      <c r="Y1988" s="110"/>
      <c r="Z1988" s="110"/>
      <c r="AA1988" s="110"/>
      <c r="AB1988" s="110"/>
      <c r="AC1988" s="110"/>
      <c r="AD1988" s="110"/>
      <c r="AE1988" s="110"/>
      <c r="AF1988" s="110"/>
      <c r="AG1988" s="110"/>
      <c r="AH1988" s="110"/>
      <c r="AI1988" s="110"/>
      <c r="AJ1988" s="110"/>
      <c r="AK1988" s="110"/>
      <c r="AL1988" s="110"/>
      <c r="AM1988" s="110"/>
      <c r="AN1988" s="110"/>
      <c r="AO1988" s="110"/>
      <c r="AP1988" s="110"/>
      <c r="AQ1988" s="110"/>
      <c r="AR1988" s="110"/>
      <c r="AS1988" s="110"/>
      <c r="AT1988" s="110"/>
      <c r="AU1988" s="110"/>
      <c r="AV1988" s="110"/>
      <c r="AW1988" s="110"/>
      <c r="AX1988" s="110"/>
      <c r="AY1988" s="110"/>
      <c r="AZ1988" s="110"/>
    </row>
    <row r="1989" spans="2:52" s="16" customFormat="1" x14ac:dyDescent="0.25">
      <c r="B1989" s="53"/>
      <c r="C1989" s="15"/>
      <c r="I1989" s="15"/>
      <c r="O1989" s="110"/>
      <c r="P1989" s="110"/>
      <c r="Q1989" s="110"/>
      <c r="R1989" s="110"/>
      <c r="S1989" s="110"/>
      <c r="T1989" s="110"/>
      <c r="U1989" s="110"/>
      <c r="V1989" s="110"/>
      <c r="W1989" s="110"/>
      <c r="X1989" s="110"/>
      <c r="Y1989" s="110"/>
      <c r="Z1989" s="110"/>
      <c r="AA1989" s="110"/>
      <c r="AB1989" s="110"/>
      <c r="AC1989" s="110"/>
      <c r="AD1989" s="110"/>
      <c r="AE1989" s="110"/>
      <c r="AF1989" s="110"/>
      <c r="AG1989" s="110"/>
      <c r="AH1989" s="110"/>
      <c r="AI1989" s="110"/>
      <c r="AJ1989" s="110"/>
      <c r="AK1989" s="110"/>
      <c r="AL1989" s="110"/>
      <c r="AM1989" s="110"/>
      <c r="AN1989" s="110"/>
      <c r="AO1989" s="110"/>
      <c r="AP1989" s="110"/>
      <c r="AQ1989" s="110"/>
      <c r="AR1989" s="110"/>
      <c r="AS1989" s="110"/>
      <c r="AT1989" s="110"/>
      <c r="AU1989" s="110"/>
      <c r="AV1989" s="110"/>
      <c r="AW1989" s="110"/>
      <c r="AX1989" s="110"/>
      <c r="AY1989" s="110"/>
      <c r="AZ1989" s="110"/>
    </row>
    <row r="1990" spans="2:52" s="16" customFormat="1" x14ac:dyDescent="0.25">
      <c r="B1990" s="53"/>
      <c r="C1990" s="15"/>
      <c r="I1990" s="15"/>
      <c r="O1990" s="110"/>
      <c r="P1990" s="110"/>
      <c r="Q1990" s="110"/>
      <c r="R1990" s="110"/>
      <c r="S1990" s="110"/>
      <c r="T1990" s="110"/>
      <c r="U1990" s="110"/>
      <c r="V1990" s="110"/>
      <c r="W1990" s="110"/>
      <c r="X1990" s="110"/>
      <c r="Y1990" s="110"/>
      <c r="Z1990" s="110"/>
      <c r="AA1990" s="110"/>
      <c r="AB1990" s="110"/>
      <c r="AC1990" s="110"/>
      <c r="AD1990" s="110"/>
      <c r="AE1990" s="110"/>
      <c r="AF1990" s="110"/>
      <c r="AG1990" s="110"/>
      <c r="AH1990" s="110"/>
      <c r="AI1990" s="110"/>
      <c r="AJ1990" s="110"/>
      <c r="AK1990" s="110"/>
      <c r="AL1990" s="110"/>
      <c r="AM1990" s="110"/>
      <c r="AN1990" s="110"/>
      <c r="AO1990" s="110"/>
      <c r="AP1990" s="110"/>
      <c r="AQ1990" s="110"/>
      <c r="AR1990" s="110"/>
      <c r="AS1990" s="110"/>
      <c r="AT1990" s="110"/>
      <c r="AU1990" s="110"/>
      <c r="AV1990" s="110"/>
      <c r="AW1990" s="110"/>
      <c r="AX1990" s="110"/>
      <c r="AY1990" s="110"/>
      <c r="AZ1990" s="110"/>
    </row>
    <row r="1991" spans="2:52" s="16" customFormat="1" x14ac:dyDescent="0.25">
      <c r="B1991" s="53"/>
      <c r="C1991" s="15"/>
      <c r="I1991" s="15"/>
      <c r="O1991" s="110"/>
      <c r="P1991" s="110"/>
      <c r="Q1991" s="110"/>
      <c r="R1991" s="110"/>
      <c r="S1991" s="110"/>
      <c r="T1991" s="110"/>
      <c r="U1991" s="110"/>
      <c r="V1991" s="110"/>
      <c r="W1991" s="110"/>
      <c r="X1991" s="110"/>
      <c r="Y1991" s="110"/>
      <c r="Z1991" s="110"/>
      <c r="AA1991" s="110"/>
      <c r="AB1991" s="110"/>
      <c r="AC1991" s="110"/>
      <c r="AD1991" s="110"/>
      <c r="AE1991" s="110"/>
      <c r="AF1991" s="110"/>
      <c r="AG1991" s="110"/>
      <c r="AH1991" s="110"/>
      <c r="AI1991" s="110"/>
      <c r="AJ1991" s="110"/>
      <c r="AK1991" s="110"/>
      <c r="AL1991" s="110"/>
      <c r="AM1991" s="110"/>
      <c r="AN1991" s="110"/>
      <c r="AO1991" s="110"/>
      <c r="AP1991" s="110"/>
      <c r="AQ1991" s="110"/>
      <c r="AR1991" s="110"/>
      <c r="AS1991" s="110"/>
      <c r="AT1991" s="110"/>
      <c r="AU1991" s="110"/>
      <c r="AV1991" s="110"/>
      <c r="AW1991" s="110"/>
      <c r="AX1991" s="110"/>
      <c r="AY1991" s="110"/>
      <c r="AZ1991" s="110"/>
    </row>
    <row r="1992" spans="2:52" s="16" customFormat="1" x14ac:dyDescent="0.25">
      <c r="B1992" s="53"/>
      <c r="C1992" s="15"/>
      <c r="I1992" s="15"/>
      <c r="O1992" s="110"/>
      <c r="P1992" s="110"/>
      <c r="Q1992" s="110"/>
      <c r="R1992" s="110"/>
      <c r="S1992" s="110"/>
      <c r="T1992" s="110"/>
      <c r="U1992" s="110"/>
      <c r="V1992" s="110"/>
      <c r="W1992" s="110"/>
      <c r="X1992" s="110"/>
      <c r="Y1992" s="110"/>
      <c r="Z1992" s="110"/>
      <c r="AA1992" s="110"/>
      <c r="AB1992" s="110"/>
      <c r="AC1992" s="110"/>
      <c r="AD1992" s="110"/>
      <c r="AE1992" s="110"/>
      <c r="AF1992" s="110"/>
      <c r="AG1992" s="110"/>
      <c r="AH1992" s="110"/>
      <c r="AI1992" s="110"/>
      <c r="AJ1992" s="110"/>
      <c r="AK1992" s="110"/>
      <c r="AL1992" s="110"/>
      <c r="AM1992" s="110"/>
      <c r="AN1992" s="110"/>
      <c r="AO1992" s="110"/>
      <c r="AP1992" s="110"/>
      <c r="AQ1992" s="110"/>
      <c r="AR1992" s="110"/>
      <c r="AS1992" s="110"/>
      <c r="AT1992" s="110"/>
      <c r="AU1992" s="110"/>
      <c r="AV1992" s="110"/>
      <c r="AW1992" s="110"/>
      <c r="AX1992" s="110"/>
      <c r="AY1992" s="110"/>
      <c r="AZ1992" s="110"/>
    </row>
    <row r="1993" spans="2:52" s="16" customFormat="1" x14ac:dyDescent="0.25">
      <c r="B1993" s="53"/>
      <c r="C1993" s="15"/>
      <c r="I1993" s="15"/>
      <c r="O1993" s="110"/>
      <c r="P1993" s="110"/>
      <c r="Q1993" s="110"/>
      <c r="R1993" s="110"/>
      <c r="S1993" s="110"/>
      <c r="T1993" s="110"/>
      <c r="U1993" s="110"/>
      <c r="V1993" s="110"/>
      <c r="W1993" s="110"/>
      <c r="X1993" s="110"/>
      <c r="Y1993" s="110"/>
      <c r="Z1993" s="110"/>
      <c r="AA1993" s="110"/>
      <c r="AB1993" s="110"/>
      <c r="AC1993" s="110"/>
      <c r="AD1993" s="110"/>
      <c r="AE1993" s="110"/>
      <c r="AF1993" s="110"/>
      <c r="AG1993" s="110"/>
      <c r="AH1993" s="110"/>
      <c r="AI1993" s="110"/>
      <c r="AJ1993" s="110"/>
      <c r="AK1993" s="110"/>
      <c r="AL1993" s="110"/>
      <c r="AM1993" s="110"/>
      <c r="AN1993" s="110"/>
      <c r="AO1993" s="110"/>
      <c r="AP1993" s="110"/>
      <c r="AQ1993" s="110"/>
      <c r="AR1993" s="110"/>
      <c r="AS1993" s="110"/>
      <c r="AT1993" s="110"/>
      <c r="AU1993" s="110"/>
      <c r="AV1993" s="110"/>
      <c r="AW1993" s="110"/>
      <c r="AX1993" s="110"/>
      <c r="AY1993" s="110"/>
      <c r="AZ1993" s="110"/>
    </row>
    <row r="1994" spans="2:52" s="16" customFormat="1" x14ac:dyDescent="0.25">
      <c r="B1994" s="53"/>
      <c r="C1994" s="15"/>
      <c r="I1994" s="15"/>
      <c r="O1994" s="110"/>
      <c r="P1994" s="110"/>
      <c r="Q1994" s="110"/>
      <c r="R1994" s="110"/>
      <c r="S1994" s="110"/>
      <c r="T1994" s="110"/>
      <c r="U1994" s="110"/>
      <c r="V1994" s="110"/>
      <c r="W1994" s="110"/>
      <c r="X1994" s="110"/>
      <c r="Y1994" s="110"/>
      <c r="Z1994" s="110"/>
      <c r="AA1994" s="110"/>
      <c r="AB1994" s="110"/>
      <c r="AC1994" s="110"/>
      <c r="AD1994" s="110"/>
      <c r="AE1994" s="110"/>
      <c r="AF1994" s="110"/>
      <c r="AG1994" s="110"/>
      <c r="AH1994" s="110"/>
      <c r="AI1994" s="110"/>
      <c r="AJ1994" s="110"/>
      <c r="AK1994" s="110"/>
      <c r="AL1994" s="110"/>
      <c r="AM1994" s="110"/>
      <c r="AN1994" s="110"/>
      <c r="AO1994" s="110"/>
      <c r="AP1994" s="110"/>
      <c r="AQ1994" s="110"/>
      <c r="AR1994" s="110"/>
      <c r="AS1994" s="110"/>
      <c r="AT1994" s="110"/>
      <c r="AU1994" s="110"/>
      <c r="AV1994" s="110"/>
      <c r="AW1994" s="110"/>
      <c r="AX1994" s="110"/>
      <c r="AY1994" s="110"/>
      <c r="AZ1994" s="110"/>
    </row>
    <row r="1995" spans="2:52" s="16" customFormat="1" x14ac:dyDescent="0.25">
      <c r="B1995" s="53"/>
      <c r="C1995" s="15"/>
      <c r="I1995" s="15"/>
      <c r="O1995" s="110"/>
      <c r="P1995" s="110"/>
      <c r="Q1995" s="110"/>
      <c r="R1995" s="110"/>
      <c r="S1995" s="110"/>
      <c r="T1995" s="110"/>
      <c r="U1995" s="110"/>
      <c r="V1995" s="110"/>
      <c r="W1995" s="110"/>
      <c r="X1995" s="110"/>
      <c r="Y1995" s="110"/>
      <c r="Z1995" s="110"/>
      <c r="AA1995" s="110"/>
      <c r="AB1995" s="110"/>
      <c r="AC1995" s="110"/>
      <c r="AD1995" s="110"/>
      <c r="AE1995" s="110"/>
      <c r="AF1995" s="110"/>
      <c r="AG1995" s="110"/>
      <c r="AH1995" s="110"/>
      <c r="AI1995" s="110"/>
      <c r="AJ1995" s="110"/>
      <c r="AK1995" s="110"/>
      <c r="AL1995" s="110"/>
      <c r="AM1995" s="110"/>
      <c r="AN1995" s="110"/>
      <c r="AO1995" s="110"/>
      <c r="AP1995" s="110"/>
      <c r="AQ1995" s="110"/>
      <c r="AR1995" s="110"/>
      <c r="AS1995" s="110"/>
      <c r="AT1995" s="110"/>
      <c r="AU1995" s="110"/>
      <c r="AV1995" s="110"/>
      <c r="AW1995" s="110"/>
      <c r="AX1995" s="110"/>
      <c r="AY1995" s="110"/>
      <c r="AZ1995" s="110"/>
    </row>
    <row r="1996" spans="2:52" s="16" customFormat="1" x14ac:dyDescent="0.25">
      <c r="B1996" s="53"/>
      <c r="C1996" s="15"/>
      <c r="I1996" s="15"/>
      <c r="O1996" s="110"/>
      <c r="P1996" s="110"/>
      <c r="Q1996" s="110"/>
      <c r="R1996" s="110"/>
      <c r="S1996" s="110"/>
      <c r="T1996" s="110"/>
      <c r="U1996" s="110"/>
      <c r="V1996" s="110"/>
      <c r="W1996" s="110"/>
      <c r="X1996" s="110"/>
      <c r="Y1996" s="110"/>
      <c r="Z1996" s="110"/>
      <c r="AA1996" s="110"/>
      <c r="AB1996" s="110"/>
      <c r="AC1996" s="110"/>
      <c r="AD1996" s="110"/>
      <c r="AE1996" s="110"/>
      <c r="AF1996" s="110"/>
      <c r="AG1996" s="110"/>
      <c r="AH1996" s="110"/>
      <c r="AI1996" s="110"/>
      <c r="AJ1996" s="110"/>
      <c r="AK1996" s="110"/>
      <c r="AL1996" s="110"/>
      <c r="AM1996" s="110"/>
      <c r="AN1996" s="110"/>
      <c r="AO1996" s="110"/>
      <c r="AP1996" s="110"/>
      <c r="AQ1996" s="110"/>
      <c r="AR1996" s="110"/>
      <c r="AS1996" s="110"/>
      <c r="AT1996" s="110"/>
      <c r="AU1996" s="110"/>
      <c r="AV1996" s="110"/>
      <c r="AW1996" s="110"/>
      <c r="AX1996" s="110"/>
      <c r="AY1996" s="110"/>
      <c r="AZ1996" s="110"/>
    </row>
    <row r="1997" spans="2:52" s="16" customFormat="1" x14ac:dyDescent="0.25">
      <c r="B1997" s="53"/>
      <c r="C1997" s="15"/>
      <c r="I1997" s="15"/>
      <c r="O1997" s="110"/>
      <c r="P1997" s="110"/>
      <c r="Q1997" s="110"/>
      <c r="R1997" s="110"/>
      <c r="S1997" s="110"/>
      <c r="T1997" s="110"/>
      <c r="U1997" s="110"/>
      <c r="V1997" s="110"/>
      <c r="W1997" s="110"/>
      <c r="X1997" s="110"/>
      <c r="Y1997" s="110"/>
      <c r="Z1997" s="110"/>
      <c r="AA1997" s="110"/>
      <c r="AB1997" s="110"/>
      <c r="AC1997" s="110"/>
      <c r="AD1997" s="110"/>
      <c r="AE1997" s="110"/>
      <c r="AF1997" s="110"/>
      <c r="AG1997" s="110"/>
      <c r="AH1997" s="110"/>
      <c r="AI1997" s="110"/>
      <c r="AJ1997" s="110"/>
      <c r="AK1997" s="110"/>
      <c r="AL1997" s="110"/>
      <c r="AM1997" s="110"/>
      <c r="AN1997" s="110"/>
      <c r="AO1997" s="110"/>
      <c r="AP1997" s="110"/>
      <c r="AQ1997" s="110"/>
      <c r="AR1997" s="110"/>
      <c r="AS1997" s="110"/>
      <c r="AT1997" s="110"/>
      <c r="AU1997" s="110"/>
      <c r="AV1997" s="110"/>
      <c r="AW1997" s="110"/>
      <c r="AX1997" s="110"/>
      <c r="AY1997" s="110"/>
      <c r="AZ1997" s="110"/>
    </row>
    <row r="1998" spans="2:52" s="16" customFormat="1" x14ac:dyDescent="0.25">
      <c r="B1998" s="53"/>
      <c r="C1998" s="15"/>
      <c r="I1998" s="15"/>
      <c r="O1998" s="110"/>
      <c r="P1998" s="110"/>
      <c r="Q1998" s="110"/>
      <c r="R1998" s="110"/>
      <c r="S1998" s="110"/>
      <c r="T1998" s="110"/>
      <c r="U1998" s="110"/>
      <c r="V1998" s="110"/>
      <c r="W1998" s="110"/>
      <c r="X1998" s="110"/>
      <c r="Y1998" s="110"/>
      <c r="Z1998" s="110"/>
      <c r="AA1998" s="110"/>
      <c r="AB1998" s="110"/>
      <c r="AC1998" s="110"/>
      <c r="AD1998" s="110"/>
      <c r="AE1998" s="110"/>
      <c r="AF1998" s="110"/>
      <c r="AG1998" s="110"/>
      <c r="AH1998" s="110"/>
      <c r="AI1998" s="110"/>
      <c r="AJ1998" s="110"/>
      <c r="AK1998" s="110"/>
      <c r="AL1998" s="110"/>
      <c r="AM1998" s="110"/>
      <c r="AN1998" s="110"/>
      <c r="AO1998" s="110"/>
      <c r="AP1998" s="110"/>
      <c r="AQ1998" s="110"/>
      <c r="AR1998" s="110"/>
      <c r="AS1998" s="110"/>
      <c r="AT1998" s="110"/>
      <c r="AU1998" s="110"/>
      <c r="AV1998" s="110"/>
      <c r="AW1998" s="110"/>
      <c r="AX1998" s="110"/>
      <c r="AY1998" s="110"/>
      <c r="AZ1998" s="110"/>
    </row>
    <row r="1999" spans="2:52" s="16" customFormat="1" x14ac:dyDescent="0.25">
      <c r="B1999" s="53"/>
      <c r="C1999" s="15"/>
      <c r="I1999" s="15"/>
      <c r="O1999" s="110"/>
      <c r="P1999" s="110"/>
      <c r="Q1999" s="110"/>
      <c r="R1999" s="110"/>
      <c r="S1999" s="110"/>
      <c r="T1999" s="110"/>
      <c r="U1999" s="110"/>
      <c r="V1999" s="110"/>
      <c r="W1999" s="110"/>
      <c r="X1999" s="110"/>
      <c r="Y1999" s="110"/>
      <c r="Z1999" s="110"/>
      <c r="AA1999" s="110"/>
      <c r="AB1999" s="110"/>
      <c r="AC1999" s="110"/>
      <c r="AD1999" s="110"/>
      <c r="AE1999" s="110"/>
      <c r="AF1999" s="110"/>
      <c r="AG1999" s="110"/>
      <c r="AH1999" s="110"/>
      <c r="AI1999" s="110"/>
      <c r="AJ1999" s="110"/>
      <c r="AK1999" s="110"/>
      <c r="AL1999" s="110"/>
      <c r="AM1999" s="110"/>
      <c r="AN1999" s="110"/>
      <c r="AO1999" s="110"/>
      <c r="AP1999" s="110"/>
      <c r="AQ1999" s="110"/>
      <c r="AR1999" s="110"/>
      <c r="AS1999" s="110"/>
      <c r="AT1999" s="110"/>
      <c r="AU1999" s="110"/>
      <c r="AV1999" s="110"/>
      <c r="AW1999" s="110"/>
      <c r="AX1999" s="110"/>
      <c r="AY1999" s="110"/>
      <c r="AZ1999" s="110"/>
    </row>
    <row r="2000" spans="2:52" s="16" customFormat="1" x14ac:dyDescent="0.25">
      <c r="B2000" s="53"/>
      <c r="C2000" s="15"/>
      <c r="I2000" s="15"/>
      <c r="O2000" s="110"/>
      <c r="P2000" s="110"/>
      <c r="Q2000" s="110"/>
      <c r="R2000" s="110"/>
      <c r="S2000" s="110"/>
      <c r="T2000" s="110"/>
      <c r="U2000" s="110"/>
      <c r="V2000" s="110"/>
      <c r="W2000" s="110"/>
      <c r="X2000" s="110"/>
      <c r="Y2000" s="110"/>
      <c r="Z2000" s="110"/>
      <c r="AA2000" s="110"/>
      <c r="AB2000" s="110"/>
      <c r="AC2000" s="110"/>
      <c r="AD2000" s="110"/>
      <c r="AE2000" s="110"/>
      <c r="AF2000" s="110"/>
      <c r="AG2000" s="110"/>
      <c r="AH2000" s="110"/>
      <c r="AI2000" s="110"/>
      <c r="AJ2000" s="110"/>
      <c r="AK2000" s="110"/>
      <c r="AL2000" s="110"/>
      <c r="AM2000" s="110"/>
      <c r="AN2000" s="110"/>
      <c r="AO2000" s="110"/>
      <c r="AP2000" s="110"/>
      <c r="AQ2000" s="110"/>
      <c r="AR2000" s="110"/>
      <c r="AS2000" s="110"/>
      <c r="AT2000" s="110"/>
      <c r="AU2000" s="110"/>
      <c r="AV2000" s="110"/>
      <c r="AW2000" s="110"/>
      <c r="AX2000" s="110"/>
      <c r="AY2000" s="110"/>
      <c r="AZ2000" s="110"/>
    </row>
    <row r="2001" spans="2:52" s="16" customFormat="1" x14ac:dyDescent="0.25">
      <c r="B2001" s="53"/>
      <c r="C2001" s="15"/>
      <c r="I2001" s="15"/>
      <c r="O2001" s="110"/>
      <c r="P2001" s="110"/>
      <c r="Q2001" s="110"/>
      <c r="R2001" s="110"/>
      <c r="S2001" s="110"/>
      <c r="T2001" s="110"/>
      <c r="U2001" s="110"/>
      <c r="V2001" s="110"/>
      <c r="W2001" s="110"/>
      <c r="X2001" s="110"/>
      <c r="Y2001" s="110"/>
      <c r="Z2001" s="110"/>
      <c r="AA2001" s="110"/>
      <c r="AB2001" s="110"/>
      <c r="AC2001" s="110"/>
      <c r="AD2001" s="110"/>
      <c r="AE2001" s="110"/>
      <c r="AF2001" s="110"/>
      <c r="AG2001" s="110"/>
      <c r="AH2001" s="110"/>
      <c r="AI2001" s="110"/>
      <c r="AJ2001" s="110"/>
      <c r="AK2001" s="110"/>
      <c r="AL2001" s="110"/>
      <c r="AM2001" s="110"/>
      <c r="AN2001" s="110"/>
      <c r="AO2001" s="110"/>
      <c r="AP2001" s="110"/>
      <c r="AQ2001" s="110"/>
      <c r="AR2001" s="110"/>
      <c r="AS2001" s="110"/>
      <c r="AT2001" s="110"/>
      <c r="AU2001" s="110"/>
      <c r="AV2001" s="110"/>
      <c r="AW2001" s="110"/>
      <c r="AX2001" s="110"/>
      <c r="AY2001" s="110"/>
      <c r="AZ2001" s="110"/>
    </row>
    <row r="2002" spans="2:52" s="16" customFormat="1" x14ac:dyDescent="0.25">
      <c r="B2002" s="53"/>
      <c r="C2002" s="15"/>
      <c r="I2002" s="15"/>
      <c r="O2002" s="110"/>
      <c r="P2002" s="110"/>
      <c r="Q2002" s="110"/>
      <c r="R2002" s="110"/>
      <c r="S2002" s="110"/>
      <c r="T2002" s="110"/>
      <c r="U2002" s="110"/>
      <c r="V2002" s="110"/>
      <c r="W2002" s="110"/>
      <c r="X2002" s="110"/>
      <c r="Y2002" s="110"/>
      <c r="Z2002" s="110"/>
      <c r="AA2002" s="110"/>
      <c r="AB2002" s="110"/>
      <c r="AC2002" s="110"/>
      <c r="AD2002" s="110"/>
      <c r="AE2002" s="110"/>
      <c r="AF2002" s="110"/>
      <c r="AG2002" s="110"/>
      <c r="AH2002" s="110"/>
      <c r="AI2002" s="110"/>
      <c r="AJ2002" s="110"/>
      <c r="AK2002" s="110"/>
      <c r="AL2002" s="110"/>
      <c r="AM2002" s="110"/>
      <c r="AN2002" s="110"/>
      <c r="AO2002" s="110"/>
      <c r="AP2002" s="110"/>
      <c r="AQ2002" s="110"/>
      <c r="AR2002" s="110"/>
      <c r="AS2002" s="110"/>
      <c r="AT2002" s="110"/>
      <c r="AU2002" s="110"/>
      <c r="AV2002" s="110"/>
      <c r="AW2002" s="110"/>
      <c r="AX2002" s="110"/>
      <c r="AY2002" s="110"/>
      <c r="AZ2002" s="110"/>
    </row>
    <row r="2003" spans="2:52" s="16" customFormat="1" x14ac:dyDescent="0.25">
      <c r="B2003" s="53"/>
      <c r="C2003" s="15"/>
      <c r="I2003" s="15"/>
      <c r="O2003" s="110"/>
      <c r="P2003" s="110"/>
      <c r="Q2003" s="110"/>
      <c r="R2003" s="110"/>
      <c r="S2003" s="110"/>
      <c r="T2003" s="110"/>
      <c r="U2003" s="110"/>
      <c r="V2003" s="110"/>
      <c r="W2003" s="110"/>
      <c r="X2003" s="110"/>
      <c r="Y2003" s="110"/>
      <c r="Z2003" s="110"/>
      <c r="AA2003" s="110"/>
      <c r="AB2003" s="110"/>
      <c r="AC2003" s="110"/>
      <c r="AD2003" s="110"/>
      <c r="AE2003" s="110"/>
      <c r="AF2003" s="110"/>
      <c r="AG2003" s="110"/>
      <c r="AH2003" s="110"/>
      <c r="AI2003" s="110"/>
      <c r="AJ2003" s="110"/>
      <c r="AK2003" s="110"/>
      <c r="AL2003" s="110"/>
      <c r="AM2003" s="110"/>
      <c r="AN2003" s="110"/>
      <c r="AO2003" s="110"/>
      <c r="AP2003" s="110"/>
      <c r="AQ2003" s="110"/>
      <c r="AR2003" s="110"/>
      <c r="AS2003" s="110"/>
      <c r="AT2003" s="110"/>
      <c r="AU2003" s="110"/>
      <c r="AV2003" s="110"/>
      <c r="AW2003" s="110"/>
      <c r="AX2003" s="110"/>
      <c r="AY2003" s="110"/>
      <c r="AZ2003" s="110"/>
    </row>
    <row r="2004" spans="2:52" s="16" customFormat="1" x14ac:dyDescent="0.25">
      <c r="B2004" s="53"/>
      <c r="C2004" s="15"/>
      <c r="I2004" s="15"/>
      <c r="O2004" s="110"/>
      <c r="P2004" s="110"/>
      <c r="Q2004" s="110"/>
      <c r="R2004" s="110"/>
      <c r="S2004" s="110"/>
      <c r="T2004" s="110"/>
      <c r="U2004" s="110"/>
      <c r="V2004" s="110"/>
      <c r="W2004" s="110"/>
      <c r="X2004" s="110"/>
      <c r="Y2004" s="110"/>
      <c r="Z2004" s="110"/>
      <c r="AA2004" s="110"/>
      <c r="AB2004" s="110"/>
      <c r="AC2004" s="110"/>
      <c r="AD2004" s="110"/>
      <c r="AE2004" s="110"/>
      <c r="AF2004" s="110"/>
      <c r="AG2004" s="110"/>
      <c r="AH2004" s="110"/>
      <c r="AI2004" s="110"/>
      <c r="AJ2004" s="110"/>
      <c r="AK2004" s="110"/>
      <c r="AL2004" s="110"/>
      <c r="AM2004" s="110"/>
      <c r="AN2004" s="110"/>
      <c r="AO2004" s="110"/>
      <c r="AP2004" s="110"/>
      <c r="AQ2004" s="110"/>
      <c r="AR2004" s="110"/>
      <c r="AS2004" s="110"/>
      <c r="AT2004" s="110"/>
      <c r="AU2004" s="110"/>
      <c r="AV2004" s="110"/>
      <c r="AW2004" s="110"/>
      <c r="AX2004" s="110"/>
      <c r="AY2004" s="110"/>
      <c r="AZ2004" s="110"/>
    </row>
    <row r="2005" spans="2:52" s="16" customFormat="1" x14ac:dyDescent="0.25">
      <c r="B2005" s="53"/>
      <c r="C2005" s="15"/>
      <c r="I2005" s="15"/>
      <c r="O2005" s="110"/>
      <c r="P2005" s="110"/>
      <c r="Q2005" s="110"/>
      <c r="R2005" s="110"/>
      <c r="S2005" s="110"/>
      <c r="T2005" s="110"/>
      <c r="U2005" s="110"/>
      <c r="V2005" s="110"/>
      <c r="W2005" s="110"/>
      <c r="X2005" s="110"/>
      <c r="Y2005" s="110"/>
      <c r="Z2005" s="110"/>
      <c r="AA2005" s="110"/>
      <c r="AB2005" s="110"/>
      <c r="AC2005" s="110"/>
      <c r="AD2005" s="110"/>
      <c r="AE2005" s="110"/>
      <c r="AF2005" s="110"/>
      <c r="AG2005" s="110"/>
      <c r="AH2005" s="110"/>
      <c r="AI2005" s="110"/>
      <c r="AJ2005" s="110"/>
      <c r="AK2005" s="110"/>
      <c r="AL2005" s="110"/>
      <c r="AM2005" s="110"/>
      <c r="AN2005" s="110"/>
      <c r="AO2005" s="110"/>
      <c r="AP2005" s="110"/>
      <c r="AQ2005" s="110"/>
      <c r="AR2005" s="110"/>
      <c r="AS2005" s="110"/>
      <c r="AT2005" s="110"/>
      <c r="AU2005" s="110"/>
      <c r="AV2005" s="110"/>
      <c r="AW2005" s="110"/>
      <c r="AX2005" s="110"/>
      <c r="AY2005" s="110"/>
      <c r="AZ2005" s="110"/>
    </row>
    <row r="2006" spans="2:52" s="16" customFormat="1" x14ac:dyDescent="0.25">
      <c r="B2006" s="53"/>
      <c r="C2006" s="15"/>
      <c r="I2006" s="15"/>
      <c r="O2006" s="110"/>
      <c r="P2006" s="110"/>
      <c r="Q2006" s="110"/>
      <c r="R2006" s="110"/>
      <c r="S2006" s="110"/>
      <c r="T2006" s="110"/>
      <c r="U2006" s="110"/>
      <c r="V2006" s="110"/>
      <c r="W2006" s="110"/>
      <c r="X2006" s="110"/>
      <c r="Y2006" s="110"/>
      <c r="Z2006" s="110"/>
      <c r="AA2006" s="110"/>
      <c r="AB2006" s="110"/>
      <c r="AC2006" s="110"/>
      <c r="AD2006" s="110"/>
      <c r="AE2006" s="110"/>
      <c r="AF2006" s="110"/>
      <c r="AG2006" s="110"/>
      <c r="AH2006" s="110"/>
      <c r="AI2006" s="110"/>
      <c r="AJ2006" s="110"/>
      <c r="AK2006" s="110"/>
      <c r="AL2006" s="110"/>
      <c r="AM2006" s="110"/>
      <c r="AN2006" s="110"/>
      <c r="AO2006" s="110"/>
      <c r="AP2006" s="110"/>
      <c r="AQ2006" s="110"/>
      <c r="AR2006" s="110"/>
      <c r="AS2006" s="110"/>
      <c r="AT2006" s="110"/>
      <c r="AU2006" s="110"/>
      <c r="AV2006" s="110"/>
      <c r="AW2006" s="110"/>
      <c r="AX2006" s="110"/>
      <c r="AY2006" s="110"/>
      <c r="AZ2006" s="110"/>
    </row>
    <row r="2007" spans="2:52" s="16" customFormat="1" x14ac:dyDescent="0.25">
      <c r="B2007" s="53"/>
      <c r="C2007" s="15"/>
      <c r="I2007" s="15"/>
      <c r="O2007" s="110"/>
      <c r="P2007" s="110"/>
      <c r="Q2007" s="110"/>
      <c r="R2007" s="110"/>
      <c r="S2007" s="110"/>
      <c r="T2007" s="110"/>
      <c r="U2007" s="110"/>
      <c r="V2007" s="110"/>
      <c r="W2007" s="110"/>
      <c r="X2007" s="110"/>
      <c r="Y2007" s="110"/>
      <c r="Z2007" s="110"/>
      <c r="AA2007" s="110"/>
      <c r="AB2007" s="110"/>
      <c r="AC2007" s="110"/>
      <c r="AD2007" s="110"/>
      <c r="AE2007" s="110"/>
      <c r="AF2007" s="110"/>
      <c r="AG2007" s="110"/>
      <c r="AH2007" s="110"/>
      <c r="AI2007" s="110"/>
      <c r="AJ2007" s="110"/>
      <c r="AK2007" s="110"/>
      <c r="AL2007" s="110"/>
      <c r="AM2007" s="110"/>
      <c r="AN2007" s="110"/>
      <c r="AO2007" s="110"/>
      <c r="AP2007" s="110"/>
      <c r="AQ2007" s="110"/>
      <c r="AR2007" s="110"/>
      <c r="AS2007" s="110"/>
      <c r="AT2007" s="110"/>
      <c r="AU2007" s="110"/>
      <c r="AV2007" s="110"/>
      <c r="AW2007" s="110"/>
      <c r="AX2007" s="110"/>
      <c r="AY2007" s="110"/>
      <c r="AZ2007" s="110"/>
    </row>
    <row r="2008" spans="2:52" s="16" customFormat="1" x14ac:dyDescent="0.25">
      <c r="B2008" s="53"/>
      <c r="C2008" s="15"/>
      <c r="I2008" s="15"/>
      <c r="O2008" s="110"/>
      <c r="P2008" s="110"/>
      <c r="Q2008" s="110"/>
      <c r="R2008" s="110"/>
      <c r="S2008" s="110"/>
      <c r="T2008" s="110"/>
      <c r="U2008" s="110"/>
      <c r="V2008" s="110"/>
      <c r="W2008" s="110"/>
      <c r="X2008" s="110"/>
      <c r="Y2008" s="110"/>
      <c r="Z2008" s="110"/>
      <c r="AA2008" s="110"/>
      <c r="AB2008" s="110"/>
      <c r="AC2008" s="110"/>
      <c r="AD2008" s="110"/>
      <c r="AE2008" s="110"/>
      <c r="AF2008" s="110"/>
      <c r="AG2008" s="110"/>
      <c r="AH2008" s="110"/>
      <c r="AI2008" s="110"/>
      <c r="AJ2008" s="110"/>
      <c r="AK2008" s="110"/>
      <c r="AL2008" s="110"/>
      <c r="AM2008" s="110"/>
      <c r="AN2008" s="110"/>
      <c r="AO2008" s="110"/>
      <c r="AP2008" s="110"/>
      <c r="AQ2008" s="110"/>
      <c r="AR2008" s="110"/>
      <c r="AS2008" s="110"/>
      <c r="AT2008" s="110"/>
      <c r="AU2008" s="110"/>
      <c r="AV2008" s="110"/>
      <c r="AW2008" s="110"/>
      <c r="AX2008" s="110"/>
      <c r="AY2008" s="110"/>
      <c r="AZ2008" s="110"/>
    </row>
    <row r="2009" spans="2:52" s="16" customFormat="1" x14ac:dyDescent="0.25">
      <c r="B2009" s="53"/>
      <c r="C2009" s="15"/>
      <c r="I2009" s="15"/>
      <c r="O2009" s="110"/>
      <c r="P2009" s="110"/>
      <c r="Q2009" s="110"/>
      <c r="R2009" s="110"/>
      <c r="S2009" s="110"/>
      <c r="T2009" s="110"/>
      <c r="U2009" s="110"/>
      <c r="V2009" s="110"/>
      <c r="W2009" s="110"/>
      <c r="X2009" s="110"/>
      <c r="Y2009" s="110"/>
      <c r="Z2009" s="110"/>
      <c r="AA2009" s="110"/>
      <c r="AB2009" s="110"/>
      <c r="AC2009" s="110"/>
      <c r="AD2009" s="110"/>
      <c r="AE2009" s="110"/>
      <c r="AF2009" s="110"/>
      <c r="AG2009" s="110"/>
      <c r="AH2009" s="110"/>
      <c r="AI2009" s="110"/>
      <c r="AJ2009" s="110"/>
      <c r="AK2009" s="110"/>
      <c r="AL2009" s="110"/>
      <c r="AM2009" s="110"/>
      <c r="AN2009" s="110"/>
      <c r="AO2009" s="110"/>
      <c r="AP2009" s="110"/>
      <c r="AQ2009" s="110"/>
      <c r="AR2009" s="110"/>
      <c r="AS2009" s="110"/>
      <c r="AT2009" s="110"/>
      <c r="AU2009" s="110"/>
      <c r="AV2009" s="110"/>
      <c r="AW2009" s="110"/>
      <c r="AX2009" s="110"/>
      <c r="AY2009" s="110"/>
      <c r="AZ2009" s="110"/>
    </row>
    <row r="2010" spans="2:52" s="16" customFormat="1" x14ac:dyDescent="0.25">
      <c r="B2010" s="53"/>
      <c r="C2010" s="15"/>
      <c r="I2010" s="15"/>
      <c r="O2010" s="110"/>
      <c r="P2010" s="110"/>
      <c r="Q2010" s="110"/>
      <c r="R2010" s="110"/>
      <c r="S2010" s="110"/>
      <c r="T2010" s="110"/>
      <c r="U2010" s="110"/>
      <c r="V2010" s="110"/>
      <c r="W2010" s="110"/>
      <c r="X2010" s="110"/>
      <c r="Y2010" s="110"/>
      <c r="Z2010" s="110"/>
      <c r="AA2010" s="110"/>
      <c r="AB2010" s="110"/>
      <c r="AC2010" s="110"/>
      <c r="AD2010" s="110"/>
      <c r="AE2010" s="110"/>
      <c r="AF2010" s="110"/>
      <c r="AG2010" s="110"/>
      <c r="AH2010" s="110"/>
      <c r="AI2010" s="110"/>
      <c r="AJ2010" s="110"/>
      <c r="AK2010" s="110"/>
      <c r="AL2010" s="110"/>
      <c r="AM2010" s="110"/>
      <c r="AN2010" s="110"/>
      <c r="AO2010" s="110"/>
      <c r="AP2010" s="110"/>
      <c r="AQ2010" s="110"/>
      <c r="AR2010" s="110"/>
      <c r="AS2010" s="110"/>
      <c r="AT2010" s="110"/>
      <c r="AU2010" s="110"/>
      <c r="AV2010" s="110"/>
      <c r="AW2010" s="110"/>
      <c r="AX2010" s="110"/>
      <c r="AY2010" s="110"/>
      <c r="AZ2010" s="110"/>
    </row>
    <row r="2011" spans="2:52" s="16" customFormat="1" x14ac:dyDescent="0.25">
      <c r="B2011" s="53"/>
      <c r="C2011" s="15"/>
      <c r="I2011" s="15"/>
      <c r="O2011" s="110"/>
      <c r="P2011" s="110"/>
      <c r="Q2011" s="110"/>
      <c r="R2011" s="110"/>
      <c r="S2011" s="110"/>
      <c r="T2011" s="110"/>
      <c r="U2011" s="110"/>
      <c r="V2011" s="110"/>
      <c r="W2011" s="110"/>
      <c r="X2011" s="110"/>
      <c r="Y2011" s="110"/>
      <c r="Z2011" s="110"/>
      <c r="AA2011" s="110"/>
      <c r="AB2011" s="110"/>
      <c r="AC2011" s="110"/>
      <c r="AD2011" s="110"/>
      <c r="AE2011" s="110"/>
      <c r="AF2011" s="110"/>
      <c r="AG2011" s="110"/>
      <c r="AH2011" s="110"/>
      <c r="AI2011" s="110"/>
      <c r="AJ2011" s="110"/>
      <c r="AK2011" s="110"/>
      <c r="AL2011" s="110"/>
      <c r="AM2011" s="110"/>
      <c r="AN2011" s="110"/>
      <c r="AO2011" s="110"/>
      <c r="AP2011" s="110"/>
      <c r="AQ2011" s="110"/>
      <c r="AR2011" s="110"/>
      <c r="AS2011" s="110"/>
      <c r="AT2011" s="110"/>
      <c r="AU2011" s="110"/>
      <c r="AV2011" s="110"/>
      <c r="AW2011" s="110"/>
      <c r="AX2011" s="110"/>
      <c r="AY2011" s="110"/>
      <c r="AZ2011" s="110"/>
    </row>
    <row r="2012" spans="2:52" s="16" customFormat="1" x14ac:dyDescent="0.25">
      <c r="B2012" s="53"/>
      <c r="C2012" s="15"/>
      <c r="I2012" s="15"/>
      <c r="O2012" s="110"/>
      <c r="P2012" s="110"/>
      <c r="Q2012" s="110"/>
      <c r="R2012" s="110"/>
      <c r="S2012" s="110"/>
      <c r="T2012" s="110"/>
      <c r="U2012" s="110"/>
      <c r="V2012" s="110"/>
      <c r="W2012" s="110"/>
      <c r="X2012" s="110"/>
      <c r="Y2012" s="110"/>
      <c r="Z2012" s="110"/>
      <c r="AA2012" s="110"/>
      <c r="AB2012" s="110"/>
      <c r="AC2012" s="110"/>
      <c r="AD2012" s="110"/>
      <c r="AE2012" s="110"/>
      <c r="AF2012" s="110"/>
      <c r="AG2012" s="110"/>
      <c r="AH2012" s="110"/>
      <c r="AI2012" s="110"/>
      <c r="AJ2012" s="110"/>
      <c r="AK2012" s="110"/>
      <c r="AL2012" s="110"/>
      <c r="AM2012" s="110"/>
      <c r="AN2012" s="110"/>
      <c r="AO2012" s="110"/>
      <c r="AP2012" s="110"/>
      <c r="AQ2012" s="110"/>
      <c r="AR2012" s="110"/>
      <c r="AS2012" s="110"/>
      <c r="AT2012" s="110"/>
      <c r="AU2012" s="110"/>
      <c r="AV2012" s="110"/>
      <c r="AW2012" s="110"/>
      <c r="AX2012" s="110"/>
      <c r="AY2012" s="110"/>
      <c r="AZ2012" s="110"/>
    </row>
    <row r="2013" spans="2:52" s="16" customFormat="1" x14ac:dyDescent="0.25">
      <c r="B2013" s="53"/>
      <c r="C2013" s="15"/>
      <c r="I2013" s="15"/>
      <c r="O2013" s="110"/>
      <c r="P2013" s="110"/>
      <c r="Q2013" s="110"/>
      <c r="R2013" s="110"/>
      <c r="S2013" s="110"/>
      <c r="T2013" s="110"/>
      <c r="U2013" s="110"/>
      <c r="V2013" s="110"/>
      <c r="W2013" s="110"/>
      <c r="X2013" s="110"/>
      <c r="Y2013" s="110"/>
      <c r="Z2013" s="110"/>
      <c r="AA2013" s="110"/>
      <c r="AB2013" s="110"/>
      <c r="AC2013" s="110"/>
      <c r="AD2013" s="110"/>
      <c r="AE2013" s="110"/>
      <c r="AF2013" s="110"/>
      <c r="AG2013" s="110"/>
      <c r="AH2013" s="110"/>
      <c r="AI2013" s="110"/>
      <c r="AJ2013" s="110"/>
      <c r="AK2013" s="110"/>
      <c r="AL2013" s="110"/>
      <c r="AM2013" s="110"/>
      <c r="AN2013" s="110"/>
      <c r="AO2013" s="110"/>
      <c r="AP2013" s="110"/>
      <c r="AQ2013" s="110"/>
      <c r="AR2013" s="110"/>
      <c r="AS2013" s="110"/>
      <c r="AT2013" s="110"/>
      <c r="AU2013" s="110"/>
      <c r="AV2013" s="110"/>
      <c r="AW2013" s="110"/>
      <c r="AX2013" s="110"/>
      <c r="AY2013" s="110"/>
      <c r="AZ2013" s="110"/>
    </row>
    <row r="2014" spans="2:52" s="16" customFormat="1" x14ac:dyDescent="0.25">
      <c r="B2014" s="53"/>
      <c r="C2014" s="15"/>
      <c r="I2014" s="15"/>
      <c r="O2014" s="110"/>
      <c r="P2014" s="110"/>
      <c r="Q2014" s="110"/>
      <c r="R2014" s="110"/>
      <c r="S2014" s="110"/>
      <c r="T2014" s="110"/>
      <c r="U2014" s="110"/>
      <c r="V2014" s="110"/>
      <c r="W2014" s="110"/>
      <c r="X2014" s="110"/>
      <c r="Y2014" s="110"/>
      <c r="Z2014" s="110"/>
      <c r="AA2014" s="110"/>
      <c r="AB2014" s="110"/>
      <c r="AC2014" s="110"/>
      <c r="AD2014" s="110"/>
      <c r="AE2014" s="110"/>
      <c r="AF2014" s="110"/>
      <c r="AG2014" s="110"/>
      <c r="AH2014" s="110"/>
      <c r="AI2014" s="110"/>
      <c r="AJ2014" s="110"/>
      <c r="AK2014" s="110"/>
      <c r="AL2014" s="110"/>
      <c r="AM2014" s="110"/>
      <c r="AN2014" s="110"/>
      <c r="AO2014" s="110"/>
      <c r="AP2014" s="110"/>
      <c r="AQ2014" s="110"/>
      <c r="AR2014" s="110"/>
      <c r="AS2014" s="110"/>
      <c r="AT2014" s="110"/>
      <c r="AU2014" s="110"/>
      <c r="AV2014" s="110"/>
      <c r="AW2014" s="110"/>
      <c r="AX2014" s="110"/>
      <c r="AY2014" s="110"/>
      <c r="AZ2014" s="110"/>
    </row>
    <row r="2015" spans="2:52" s="16" customFormat="1" x14ac:dyDescent="0.25">
      <c r="B2015" s="53"/>
      <c r="C2015" s="15"/>
      <c r="I2015" s="15"/>
      <c r="O2015" s="110"/>
      <c r="P2015" s="110"/>
      <c r="Q2015" s="110"/>
      <c r="R2015" s="110"/>
      <c r="S2015" s="110"/>
      <c r="T2015" s="110"/>
      <c r="U2015" s="110"/>
      <c r="V2015" s="110"/>
      <c r="W2015" s="110"/>
      <c r="X2015" s="110"/>
      <c r="Y2015" s="110"/>
      <c r="Z2015" s="110"/>
      <c r="AA2015" s="110"/>
      <c r="AB2015" s="110"/>
      <c r="AC2015" s="110"/>
      <c r="AD2015" s="110"/>
      <c r="AE2015" s="110"/>
      <c r="AF2015" s="110"/>
      <c r="AG2015" s="110"/>
      <c r="AH2015" s="110"/>
      <c r="AI2015" s="110"/>
      <c r="AJ2015" s="110"/>
      <c r="AK2015" s="110"/>
      <c r="AL2015" s="110"/>
      <c r="AM2015" s="110"/>
      <c r="AN2015" s="110"/>
      <c r="AO2015" s="110"/>
      <c r="AP2015" s="110"/>
      <c r="AQ2015" s="110"/>
      <c r="AR2015" s="110"/>
      <c r="AS2015" s="110"/>
      <c r="AT2015" s="110"/>
      <c r="AU2015" s="110"/>
      <c r="AV2015" s="110"/>
      <c r="AW2015" s="110"/>
      <c r="AX2015" s="110"/>
      <c r="AY2015" s="110"/>
      <c r="AZ2015" s="110"/>
    </row>
    <row r="2016" spans="2:52" s="16" customFormat="1" x14ac:dyDescent="0.25">
      <c r="B2016" s="53"/>
      <c r="C2016" s="15"/>
      <c r="I2016" s="15"/>
      <c r="O2016" s="110"/>
      <c r="P2016" s="110"/>
      <c r="Q2016" s="110"/>
      <c r="R2016" s="110"/>
      <c r="S2016" s="110"/>
      <c r="T2016" s="110"/>
      <c r="U2016" s="110"/>
      <c r="V2016" s="110"/>
      <c r="W2016" s="110"/>
      <c r="X2016" s="110"/>
      <c r="Y2016" s="110"/>
      <c r="Z2016" s="110"/>
      <c r="AA2016" s="110"/>
      <c r="AB2016" s="110"/>
      <c r="AC2016" s="110"/>
      <c r="AD2016" s="110"/>
      <c r="AE2016" s="110"/>
      <c r="AF2016" s="110"/>
      <c r="AG2016" s="110"/>
      <c r="AH2016" s="110"/>
      <c r="AI2016" s="110"/>
      <c r="AJ2016" s="110"/>
      <c r="AK2016" s="110"/>
      <c r="AL2016" s="110"/>
      <c r="AM2016" s="110"/>
      <c r="AN2016" s="110"/>
      <c r="AO2016" s="110"/>
      <c r="AP2016" s="110"/>
      <c r="AQ2016" s="110"/>
      <c r="AR2016" s="110"/>
      <c r="AS2016" s="110"/>
      <c r="AT2016" s="110"/>
      <c r="AU2016" s="110"/>
      <c r="AV2016" s="110"/>
      <c r="AW2016" s="110"/>
      <c r="AX2016" s="110"/>
      <c r="AY2016" s="110"/>
      <c r="AZ2016" s="110"/>
    </row>
    <row r="2017" spans="2:52" s="16" customFormat="1" x14ac:dyDescent="0.25">
      <c r="B2017" s="53"/>
      <c r="C2017" s="15"/>
      <c r="I2017" s="15"/>
      <c r="O2017" s="110"/>
      <c r="P2017" s="110"/>
      <c r="Q2017" s="110"/>
      <c r="R2017" s="110"/>
      <c r="S2017" s="110"/>
      <c r="T2017" s="110"/>
      <c r="U2017" s="110"/>
      <c r="V2017" s="110"/>
      <c r="W2017" s="110"/>
      <c r="X2017" s="110"/>
      <c r="Y2017" s="110"/>
      <c r="Z2017" s="110"/>
      <c r="AA2017" s="110"/>
      <c r="AB2017" s="110"/>
      <c r="AC2017" s="110"/>
      <c r="AD2017" s="110"/>
      <c r="AE2017" s="110"/>
      <c r="AF2017" s="110"/>
      <c r="AG2017" s="110"/>
      <c r="AH2017" s="110"/>
      <c r="AI2017" s="110"/>
      <c r="AJ2017" s="110"/>
      <c r="AK2017" s="110"/>
      <c r="AL2017" s="110"/>
      <c r="AM2017" s="110"/>
      <c r="AN2017" s="110"/>
      <c r="AO2017" s="110"/>
      <c r="AP2017" s="110"/>
      <c r="AQ2017" s="110"/>
      <c r="AR2017" s="110"/>
      <c r="AS2017" s="110"/>
      <c r="AT2017" s="110"/>
      <c r="AU2017" s="110"/>
      <c r="AV2017" s="110"/>
      <c r="AW2017" s="110"/>
      <c r="AX2017" s="110"/>
      <c r="AY2017" s="110"/>
      <c r="AZ2017" s="110"/>
    </row>
    <row r="2018" spans="2:52" s="16" customFormat="1" x14ac:dyDescent="0.25">
      <c r="B2018" s="53"/>
      <c r="C2018" s="15"/>
      <c r="I2018" s="15"/>
      <c r="O2018" s="110"/>
      <c r="P2018" s="110"/>
      <c r="Q2018" s="110"/>
      <c r="R2018" s="110"/>
      <c r="S2018" s="110"/>
      <c r="T2018" s="110"/>
      <c r="U2018" s="110"/>
      <c r="V2018" s="110"/>
      <c r="W2018" s="110"/>
      <c r="X2018" s="110"/>
      <c r="Y2018" s="110"/>
      <c r="Z2018" s="110"/>
      <c r="AA2018" s="110"/>
      <c r="AB2018" s="110"/>
      <c r="AC2018" s="110"/>
      <c r="AD2018" s="110"/>
      <c r="AE2018" s="110"/>
      <c r="AF2018" s="110"/>
      <c r="AG2018" s="110"/>
      <c r="AH2018" s="110"/>
      <c r="AI2018" s="110"/>
      <c r="AJ2018" s="110"/>
      <c r="AK2018" s="110"/>
      <c r="AL2018" s="110"/>
      <c r="AM2018" s="110"/>
      <c r="AN2018" s="110"/>
      <c r="AO2018" s="110"/>
      <c r="AP2018" s="110"/>
      <c r="AQ2018" s="110"/>
      <c r="AR2018" s="110"/>
      <c r="AS2018" s="110"/>
      <c r="AT2018" s="110"/>
      <c r="AU2018" s="110"/>
      <c r="AV2018" s="110"/>
      <c r="AW2018" s="110"/>
      <c r="AX2018" s="110"/>
      <c r="AY2018" s="110"/>
      <c r="AZ2018" s="110"/>
    </row>
    <row r="2019" spans="2:52" s="16" customFormat="1" x14ac:dyDescent="0.25">
      <c r="B2019" s="53"/>
      <c r="C2019" s="15"/>
      <c r="I2019" s="15"/>
      <c r="O2019" s="110"/>
      <c r="P2019" s="110"/>
      <c r="Q2019" s="110"/>
      <c r="R2019" s="110"/>
      <c r="S2019" s="110"/>
      <c r="T2019" s="110"/>
      <c r="U2019" s="110"/>
      <c r="V2019" s="110"/>
      <c r="W2019" s="110"/>
      <c r="X2019" s="110"/>
      <c r="Y2019" s="110"/>
      <c r="Z2019" s="110"/>
      <c r="AA2019" s="110"/>
      <c r="AB2019" s="110"/>
      <c r="AC2019" s="110"/>
      <c r="AD2019" s="110"/>
      <c r="AE2019" s="110"/>
      <c r="AF2019" s="110"/>
      <c r="AG2019" s="110"/>
      <c r="AH2019" s="110"/>
      <c r="AI2019" s="110"/>
      <c r="AJ2019" s="110"/>
      <c r="AK2019" s="110"/>
      <c r="AL2019" s="110"/>
      <c r="AM2019" s="110"/>
      <c r="AN2019" s="110"/>
      <c r="AO2019" s="110"/>
      <c r="AP2019" s="110"/>
      <c r="AQ2019" s="110"/>
      <c r="AR2019" s="110"/>
      <c r="AS2019" s="110"/>
      <c r="AT2019" s="110"/>
      <c r="AU2019" s="110"/>
      <c r="AV2019" s="110"/>
      <c r="AW2019" s="110"/>
      <c r="AX2019" s="110"/>
      <c r="AY2019" s="110"/>
      <c r="AZ2019" s="110"/>
    </row>
    <row r="2020" spans="2:52" s="16" customFormat="1" x14ac:dyDescent="0.25">
      <c r="B2020" s="53"/>
      <c r="C2020" s="15"/>
      <c r="I2020" s="15"/>
      <c r="O2020" s="110"/>
      <c r="P2020" s="110"/>
      <c r="Q2020" s="110"/>
      <c r="R2020" s="110"/>
      <c r="S2020" s="110"/>
      <c r="T2020" s="110"/>
      <c r="U2020" s="110"/>
      <c r="V2020" s="110"/>
      <c r="W2020" s="110"/>
      <c r="X2020" s="110"/>
      <c r="Y2020" s="110"/>
      <c r="Z2020" s="110"/>
      <c r="AA2020" s="110"/>
      <c r="AB2020" s="110"/>
      <c r="AC2020" s="110"/>
      <c r="AD2020" s="110"/>
      <c r="AE2020" s="110"/>
      <c r="AF2020" s="110"/>
      <c r="AG2020" s="110"/>
      <c r="AH2020" s="110"/>
      <c r="AI2020" s="110"/>
      <c r="AJ2020" s="110"/>
      <c r="AK2020" s="110"/>
      <c r="AL2020" s="110"/>
      <c r="AM2020" s="110"/>
      <c r="AN2020" s="110"/>
      <c r="AO2020" s="110"/>
      <c r="AP2020" s="110"/>
      <c r="AQ2020" s="110"/>
      <c r="AR2020" s="110"/>
      <c r="AS2020" s="110"/>
      <c r="AT2020" s="110"/>
      <c r="AU2020" s="110"/>
      <c r="AV2020" s="110"/>
      <c r="AW2020" s="110"/>
      <c r="AX2020" s="110"/>
      <c r="AY2020" s="110"/>
      <c r="AZ2020" s="110"/>
    </row>
    <row r="2021" spans="2:52" s="16" customFormat="1" x14ac:dyDescent="0.25">
      <c r="B2021" s="53"/>
      <c r="C2021" s="15"/>
      <c r="I2021" s="15"/>
      <c r="O2021" s="110"/>
      <c r="P2021" s="110"/>
      <c r="Q2021" s="110"/>
      <c r="R2021" s="110"/>
      <c r="S2021" s="110"/>
      <c r="T2021" s="110"/>
      <c r="U2021" s="110"/>
      <c r="V2021" s="110"/>
      <c r="W2021" s="110"/>
      <c r="X2021" s="110"/>
      <c r="Y2021" s="110"/>
      <c r="Z2021" s="110"/>
      <c r="AA2021" s="110"/>
      <c r="AB2021" s="110"/>
      <c r="AC2021" s="110"/>
      <c r="AD2021" s="110"/>
      <c r="AE2021" s="110"/>
      <c r="AF2021" s="110"/>
      <c r="AG2021" s="110"/>
      <c r="AH2021" s="110"/>
      <c r="AI2021" s="110"/>
      <c r="AJ2021" s="110"/>
      <c r="AK2021" s="110"/>
      <c r="AL2021" s="110"/>
      <c r="AM2021" s="110"/>
      <c r="AN2021" s="110"/>
      <c r="AO2021" s="110"/>
      <c r="AP2021" s="110"/>
      <c r="AQ2021" s="110"/>
      <c r="AR2021" s="110"/>
      <c r="AS2021" s="110"/>
      <c r="AT2021" s="110"/>
      <c r="AU2021" s="110"/>
      <c r="AV2021" s="110"/>
      <c r="AW2021" s="110"/>
      <c r="AX2021" s="110"/>
      <c r="AY2021" s="110"/>
      <c r="AZ2021" s="110"/>
    </row>
    <row r="2022" spans="2:52" s="16" customFormat="1" x14ac:dyDescent="0.25">
      <c r="B2022" s="53"/>
      <c r="C2022" s="15"/>
      <c r="I2022" s="15"/>
      <c r="O2022" s="110"/>
      <c r="P2022" s="110"/>
      <c r="Q2022" s="110"/>
      <c r="R2022" s="110"/>
      <c r="S2022" s="110"/>
      <c r="T2022" s="110"/>
      <c r="U2022" s="110"/>
      <c r="V2022" s="110"/>
      <c r="W2022" s="110"/>
      <c r="X2022" s="110"/>
      <c r="Y2022" s="110"/>
      <c r="Z2022" s="110"/>
      <c r="AA2022" s="110"/>
      <c r="AB2022" s="110"/>
      <c r="AC2022" s="110"/>
      <c r="AD2022" s="110"/>
      <c r="AE2022" s="110"/>
      <c r="AF2022" s="110"/>
      <c r="AG2022" s="110"/>
      <c r="AH2022" s="110"/>
      <c r="AI2022" s="110"/>
      <c r="AJ2022" s="110"/>
      <c r="AK2022" s="110"/>
      <c r="AL2022" s="110"/>
      <c r="AM2022" s="110"/>
      <c r="AN2022" s="110"/>
      <c r="AO2022" s="110"/>
      <c r="AP2022" s="110"/>
      <c r="AQ2022" s="110"/>
      <c r="AR2022" s="110"/>
      <c r="AS2022" s="110"/>
      <c r="AT2022" s="110"/>
      <c r="AU2022" s="110"/>
      <c r="AV2022" s="110"/>
      <c r="AW2022" s="110"/>
      <c r="AX2022" s="110"/>
      <c r="AY2022" s="110"/>
      <c r="AZ2022" s="110"/>
    </row>
    <row r="2023" spans="2:52" s="16" customFormat="1" x14ac:dyDescent="0.25">
      <c r="B2023" s="53"/>
      <c r="C2023" s="15"/>
      <c r="I2023" s="15"/>
      <c r="O2023" s="110"/>
      <c r="P2023" s="110"/>
      <c r="Q2023" s="110"/>
      <c r="R2023" s="110"/>
      <c r="S2023" s="110"/>
      <c r="T2023" s="110"/>
      <c r="U2023" s="110"/>
      <c r="V2023" s="110"/>
      <c r="W2023" s="110"/>
      <c r="X2023" s="110"/>
      <c r="Y2023" s="110"/>
      <c r="Z2023" s="110"/>
      <c r="AA2023" s="110"/>
      <c r="AB2023" s="110"/>
      <c r="AC2023" s="110"/>
      <c r="AD2023" s="110"/>
      <c r="AE2023" s="110"/>
      <c r="AF2023" s="110"/>
      <c r="AG2023" s="110"/>
      <c r="AH2023" s="110"/>
      <c r="AI2023" s="110"/>
      <c r="AJ2023" s="110"/>
      <c r="AK2023" s="110"/>
      <c r="AL2023" s="110"/>
      <c r="AM2023" s="110"/>
      <c r="AN2023" s="110"/>
      <c r="AO2023" s="110"/>
      <c r="AP2023" s="110"/>
      <c r="AQ2023" s="110"/>
      <c r="AR2023" s="110"/>
      <c r="AS2023" s="110"/>
      <c r="AT2023" s="110"/>
      <c r="AU2023" s="110"/>
      <c r="AV2023" s="110"/>
      <c r="AW2023" s="110"/>
      <c r="AX2023" s="110"/>
      <c r="AY2023" s="110"/>
      <c r="AZ2023" s="110"/>
    </row>
    <row r="2024" spans="2:52" s="16" customFormat="1" x14ac:dyDescent="0.25">
      <c r="B2024" s="53"/>
      <c r="C2024" s="15"/>
      <c r="I2024" s="15"/>
      <c r="O2024" s="110"/>
      <c r="P2024" s="110"/>
      <c r="Q2024" s="110"/>
      <c r="R2024" s="110"/>
      <c r="S2024" s="110"/>
      <c r="T2024" s="110"/>
      <c r="U2024" s="110"/>
      <c r="V2024" s="110"/>
      <c r="W2024" s="110"/>
      <c r="X2024" s="110"/>
      <c r="Y2024" s="110"/>
      <c r="Z2024" s="110"/>
      <c r="AA2024" s="110"/>
      <c r="AB2024" s="110"/>
      <c r="AC2024" s="110"/>
      <c r="AD2024" s="110"/>
      <c r="AE2024" s="110"/>
      <c r="AF2024" s="110"/>
      <c r="AG2024" s="110"/>
      <c r="AH2024" s="110"/>
      <c r="AI2024" s="110"/>
      <c r="AJ2024" s="110"/>
      <c r="AK2024" s="110"/>
      <c r="AL2024" s="110"/>
      <c r="AM2024" s="110"/>
      <c r="AN2024" s="110"/>
      <c r="AO2024" s="110"/>
      <c r="AP2024" s="110"/>
      <c r="AQ2024" s="110"/>
      <c r="AR2024" s="110"/>
      <c r="AS2024" s="110"/>
      <c r="AT2024" s="110"/>
      <c r="AU2024" s="110"/>
      <c r="AV2024" s="110"/>
      <c r="AW2024" s="110"/>
      <c r="AX2024" s="110"/>
      <c r="AY2024" s="110"/>
      <c r="AZ2024" s="110"/>
    </row>
    <row r="2025" spans="2:52" s="16" customFormat="1" x14ac:dyDescent="0.25">
      <c r="B2025" s="53"/>
      <c r="C2025" s="15"/>
      <c r="I2025" s="15"/>
      <c r="O2025" s="110"/>
      <c r="P2025" s="110"/>
      <c r="Q2025" s="110"/>
      <c r="R2025" s="110"/>
      <c r="S2025" s="110"/>
      <c r="T2025" s="110"/>
      <c r="U2025" s="110"/>
      <c r="V2025" s="110"/>
      <c r="W2025" s="110"/>
      <c r="X2025" s="110"/>
      <c r="Y2025" s="110"/>
      <c r="Z2025" s="110"/>
      <c r="AA2025" s="110"/>
      <c r="AB2025" s="110"/>
      <c r="AC2025" s="110"/>
      <c r="AD2025" s="110"/>
      <c r="AE2025" s="110"/>
      <c r="AF2025" s="110"/>
      <c r="AG2025" s="110"/>
      <c r="AH2025" s="110"/>
      <c r="AI2025" s="110"/>
      <c r="AJ2025" s="110"/>
      <c r="AK2025" s="110"/>
      <c r="AL2025" s="110"/>
      <c r="AM2025" s="110"/>
      <c r="AN2025" s="110"/>
      <c r="AO2025" s="110"/>
      <c r="AP2025" s="110"/>
      <c r="AQ2025" s="110"/>
      <c r="AR2025" s="110"/>
      <c r="AS2025" s="110"/>
      <c r="AT2025" s="110"/>
      <c r="AU2025" s="110"/>
      <c r="AV2025" s="110"/>
      <c r="AW2025" s="110"/>
      <c r="AX2025" s="110"/>
      <c r="AY2025" s="110"/>
      <c r="AZ2025" s="110"/>
    </row>
    <row r="2026" spans="2:52" s="16" customFormat="1" x14ac:dyDescent="0.25">
      <c r="B2026" s="53"/>
      <c r="C2026" s="15"/>
      <c r="I2026" s="15"/>
      <c r="O2026" s="110"/>
      <c r="P2026" s="110"/>
      <c r="Q2026" s="110"/>
      <c r="R2026" s="110"/>
      <c r="S2026" s="110"/>
      <c r="T2026" s="110"/>
      <c r="U2026" s="110"/>
      <c r="V2026" s="110"/>
      <c r="W2026" s="110"/>
      <c r="X2026" s="110"/>
      <c r="Y2026" s="110"/>
      <c r="Z2026" s="110"/>
      <c r="AA2026" s="110"/>
      <c r="AB2026" s="110"/>
      <c r="AC2026" s="110"/>
      <c r="AD2026" s="110"/>
      <c r="AE2026" s="110"/>
      <c r="AF2026" s="110"/>
      <c r="AG2026" s="110"/>
      <c r="AH2026" s="110"/>
      <c r="AI2026" s="110"/>
      <c r="AJ2026" s="110"/>
      <c r="AK2026" s="110"/>
      <c r="AL2026" s="110"/>
      <c r="AM2026" s="110"/>
      <c r="AN2026" s="110"/>
      <c r="AO2026" s="110"/>
      <c r="AP2026" s="110"/>
      <c r="AQ2026" s="110"/>
      <c r="AR2026" s="110"/>
      <c r="AS2026" s="110"/>
      <c r="AT2026" s="110"/>
      <c r="AU2026" s="110"/>
      <c r="AV2026" s="110"/>
      <c r="AW2026" s="110"/>
      <c r="AX2026" s="110"/>
      <c r="AY2026" s="110"/>
      <c r="AZ2026" s="110"/>
    </row>
    <row r="2027" spans="2:52" s="16" customFormat="1" x14ac:dyDescent="0.25">
      <c r="B2027" s="53"/>
      <c r="C2027" s="15"/>
      <c r="I2027" s="15"/>
      <c r="O2027" s="110"/>
      <c r="P2027" s="110"/>
      <c r="Q2027" s="110"/>
      <c r="R2027" s="110"/>
      <c r="S2027" s="110"/>
      <c r="T2027" s="110"/>
      <c r="U2027" s="110"/>
      <c r="V2027" s="110"/>
      <c r="W2027" s="110"/>
      <c r="X2027" s="110"/>
      <c r="Y2027" s="110"/>
      <c r="Z2027" s="110"/>
      <c r="AA2027" s="110"/>
      <c r="AB2027" s="110"/>
      <c r="AC2027" s="110"/>
      <c r="AD2027" s="110"/>
      <c r="AE2027" s="110"/>
      <c r="AF2027" s="110"/>
      <c r="AG2027" s="110"/>
      <c r="AH2027" s="110"/>
      <c r="AI2027" s="110"/>
      <c r="AJ2027" s="110"/>
      <c r="AK2027" s="110"/>
      <c r="AL2027" s="110"/>
      <c r="AM2027" s="110"/>
      <c r="AN2027" s="110"/>
      <c r="AO2027" s="110"/>
      <c r="AP2027" s="110"/>
      <c r="AQ2027" s="110"/>
      <c r="AR2027" s="110"/>
      <c r="AS2027" s="110"/>
      <c r="AT2027" s="110"/>
      <c r="AU2027" s="110"/>
      <c r="AV2027" s="110"/>
      <c r="AW2027" s="110"/>
      <c r="AX2027" s="110"/>
      <c r="AY2027" s="110"/>
      <c r="AZ2027" s="110"/>
    </row>
    <row r="2028" spans="2:52" s="16" customFormat="1" x14ac:dyDescent="0.25">
      <c r="B2028" s="53"/>
      <c r="C2028" s="15"/>
      <c r="I2028" s="15"/>
      <c r="O2028" s="110"/>
      <c r="P2028" s="110"/>
      <c r="Q2028" s="110"/>
      <c r="R2028" s="110"/>
      <c r="S2028" s="110"/>
      <c r="T2028" s="110"/>
      <c r="U2028" s="110"/>
      <c r="V2028" s="110"/>
      <c r="W2028" s="110"/>
      <c r="X2028" s="110"/>
      <c r="Y2028" s="110"/>
      <c r="Z2028" s="110"/>
      <c r="AA2028" s="110"/>
      <c r="AB2028" s="110"/>
      <c r="AC2028" s="110"/>
      <c r="AD2028" s="110"/>
      <c r="AE2028" s="110"/>
      <c r="AF2028" s="110"/>
      <c r="AG2028" s="110"/>
      <c r="AH2028" s="110"/>
      <c r="AI2028" s="110"/>
      <c r="AJ2028" s="110"/>
      <c r="AK2028" s="110"/>
      <c r="AL2028" s="110"/>
      <c r="AM2028" s="110"/>
      <c r="AN2028" s="110"/>
      <c r="AO2028" s="110"/>
      <c r="AP2028" s="110"/>
      <c r="AQ2028" s="110"/>
      <c r="AR2028" s="110"/>
      <c r="AS2028" s="110"/>
      <c r="AT2028" s="110"/>
      <c r="AU2028" s="110"/>
      <c r="AV2028" s="110"/>
      <c r="AW2028" s="110"/>
      <c r="AX2028" s="110"/>
      <c r="AY2028" s="110"/>
      <c r="AZ2028" s="110"/>
    </row>
    <row r="2029" spans="2:52" s="16" customFormat="1" x14ac:dyDescent="0.25">
      <c r="B2029" s="53"/>
      <c r="C2029" s="15"/>
      <c r="I2029" s="15"/>
      <c r="O2029" s="110"/>
      <c r="P2029" s="110"/>
      <c r="Q2029" s="110"/>
      <c r="R2029" s="110"/>
      <c r="S2029" s="110"/>
      <c r="T2029" s="110"/>
      <c r="U2029" s="110"/>
      <c r="V2029" s="110"/>
      <c r="W2029" s="110"/>
      <c r="X2029" s="110"/>
      <c r="Y2029" s="110"/>
      <c r="Z2029" s="110"/>
      <c r="AA2029" s="110"/>
      <c r="AB2029" s="110"/>
      <c r="AC2029" s="110"/>
      <c r="AD2029" s="110"/>
      <c r="AE2029" s="110"/>
      <c r="AF2029" s="110"/>
      <c r="AG2029" s="110"/>
      <c r="AH2029" s="110"/>
      <c r="AI2029" s="110"/>
      <c r="AJ2029" s="110"/>
      <c r="AK2029" s="110"/>
      <c r="AL2029" s="110"/>
      <c r="AM2029" s="110"/>
      <c r="AN2029" s="110"/>
      <c r="AO2029" s="110"/>
      <c r="AP2029" s="110"/>
      <c r="AQ2029" s="110"/>
      <c r="AR2029" s="110"/>
      <c r="AS2029" s="110"/>
      <c r="AT2029" s="110"/>
      <c r="AU2029" s="110"/>
      <c r="AV2029" s="110"/>
      <c r="AW2029" s="110"/>
      <c r="AX2029" s="110"/>
      <c r="AY2029" s="110"/>
      <c r="AZ2029" s="110"/>
    </row>
    <row r="2030" spans="2:52" s="16" customFormat="1" x14ac:dyDescent="0.25">
      <c r="B2030" s="53"/>
      <c r="C2030" s="15"/>
      <c r="I2030" s="15"/>
      <c r="O2030" s="110"/>
      <c r="P2030" s="110"/>
      <c r="Q2030" s="110"/>
      <c r="R2030" s="110"/>
      <c r="S2030" s="110"/>
      <c r="T2030" s="110"/>
      <c r="U2030" s="110"/>
      <c r="V2030" s="110"/>
      <c r="W2030" s="110"/>
      <c r="X2030" s="110"/>
      <c r="Y2030" s="110"/>
      <c r="Z2030" s="110"/>
      <c r="AA2030" s="110"/>
      <c r="AB2030" s="110"/>
      <c r="AC2030" s="110"/>
      <c r="AD2030" s="110"/>
      <c r="AE2030" s="110"/>
      <c r="AF2030" s="110"/>
      <c r="AG2030" s="110"/>
      <c r="AH2030" s="110"/>
      <c r="AI2030" s="110"/>
      <c r="AJ2030" s="110"/>
      <c r="AK2030" s="110"/>
      <c r="AL2030" s="110"/>
      <c r="AM2030" s="110"/>
      <c r="AN2030" s="110"/>
      <c r="AO2030" s="110"/>
      <c r="AP2030" s="110"/>
      <c r="AQ2030" s="110"/>
      <c r="AR2030" s="110"/>
      <c r="AS2030" s="110"/>
      <c r="AT2030" s="110"/>
      <c r="AU2030" s="110"/>
      <c r="AV2030" s="110"/>
      <c r="AW2030" s="110"/>
      <c r="AX2030" s="110"/>
      <c r="AY2030" s="110"/>
      <c r="AZ2030" s="110"/>
    </row>
    <row r="2031" spans="2:52" s="16" customFormat="1" x14ac:dyDescent="0.25">
      <c r="B2031" s="53"/>
      <c r="C2031" s="15"/>
      <c r="I2031" s="15"/>
      <c r="O2031" s="110"/>
      <c r="P2031" s="110"/>
      <c r="Q2031" s="110"/>
      <c r="R2031" s="110"/>
      <c r="S2031" s="110"/>
      <c r="T2031" s="110"/>
      <c r="U2031" s="110"/>
      <c r="V2031" s="110"/>
      <c r="W2031" s="110"/>
      <c r="X2031" s="110"/>
      <c r="Y2031" s="110"/>
      <c r="Z2031" s="110"/>
      <c r="AA2031" s="110"/>
      <c r="AB2031" s="110"/>
      <c r="AC2031" s="110"/>
      <c r="AD2031" s="110"/>
      <c r="AE2031" s="110"/>
      <c r="AF2031" s="110"/>
      <c r="AG2031" s="110"/>
      <c r="AH2031" s="110"/>
      <c r="AI2031" s="110"/>
      <c r="AJ2031" s="110"/>
      <c r="AK2031" s="110"/>
      <c r="AL2031" s="110"/>
      <c r="AM2031" s="110"/>
      <c r="AN2031" s="110"/>
      <c r="AO2031" s="110"/>
      <c r="AP2031" s="110"/>
      <c r="AQ2031" s="110"/>
      <c r="AR2031" s="110"/>
      <c r="AS2031" s="110"/>
      <c r="AT2031" s="110"/>
      <c r="AU2031" s="110"/>
      <c r="AV2031" s="110"/>
      <c r="AW2031" s="110"/>
      <c r="AX2031" s="110"/>
      <c r="AY2031" s="110"/>
      <c r="AZ2031" s="110"/>
    </row>
    <row r="2032" spans="2:52" s="16" customFormat="1" x14ac:dyDescent="0.25">
      <c r="B2032" s="53"/>
      <c r="C2032" s="15"/>
      <c r="I2032" s="15"/>
      <c r="O2032" s="110"/>
      <c r="P2032" s="110"/>
      <c r="Q2032" s="110"/>
      <c r="R2032" s="110"/>
      <c r="S2032" s="110"/>
      <c r="T2032" s="110"/>
      <c r="U2032" s="110"/>
      <c r="V2032" s="110"/>
      <c r="W2032" s="110"/>
      <c r="X2032" s="110"/>
      <c r="Y2032" s="110"/>
      <c r="Z2032" s="110"/>
      <c r="AA2032" s="110"/>
      <c r="AB2032" s="110"/>
      <c r="AC2032" s="110"/>
      <c r="AD2032" s="110"/>
      <c r="AE2032" s="110"/>
      <c r="AF2032" s="110"/>
      <c r="AG2032" s="110"/>
      <c r="AH2032" s="110"/>
      <c r="AI2032" s="110"/>
      <c r="AJ2032" s="110"/>
      <c r="AK2032" s="110"/>
      <c r="AL2032" s="110"/>
      <c r="AM2032" s="110"/>
      <c r="AN2032" s="110"/>
      <c r="AO2032" s="110"/>
      <c r="AP2032" s="110"/>
      <c r="AQ2032" s="110"/>
      <c r="AR2032" s="110"/>
      <c r="AS2032" s="110"/>
      <c r="AT2032" s="110"/>
      <c r="AU2032" s="110"/>
      <c r="AV2032" s="110"/>
      <c r="AW2032" s="110"/>
      <c r="AX2032" s="110"/>
      <c r="AY2032" s="110"/>
      <c r="AZ2032" s="110"/>
    </row>
    <row r="2033" spans="2:52" s="16" customFormat="1" x14ac:dyDescent="0.25">
      <c r="B2033" s="53"/>
      <c r="C2033" s="15"/>
      <c r="I2033" s="15"/>
      <c r="O2033" s="110"/>
      <c r="P2033" s="110"/>
      <c r="Q2033" s="110"/>
      <c r="R2033" s="110"/>
      <c r="S2033" s="110"/>
      <c r="T2033" s="110"/>
      <c r="U2033" s="110"/>
      <c r="V2033" s="110"/>
      <c r="W2033" s="110"/>
      <c r="X2033" s="110"/>
      <c r="Y2033" s="110"/>
      <c r="Z2033" s="110"/>
      <c r="AA2033" s="110"/>
      <c r="AB2033" s="110"/>
      <c r="AC2033" s="110"/>
      <c r="AD2033" s="110"/>
      <c r="AE2033" s="110"/>
      <c r="AF2033" s="110"/>
      <c r="AG2033" s="110"/>
      <c r="AH2033" s="110"/>
      <c r="AI2033" s="110"/>
      <c r="AJ2033" s="110"/>
      <c r="AK2033" s="110"/>
      <c r="AL2033" s="110"/>
      <c r="AM2033" s="110"/>
      <c r="AN2033" s="110"/>
      <c r="AO2033" s="110"/>
      <c r="AP2033" s="110"/>
      <c r="AQ2033" s="110"/>
      <c r="AR2033" s="110"/>
      <c r="AS2033" s="110"/>
      <c r="AT2033" s="110"/>
      <c r="AU2033" s="110"/>
      <c r="AV2033" s="110"/>
      <c r="AW2033" s="110"/>
      <c r="AX2033" s="110"/>
      <c r="AY2033" s="110"/>
      <c r="AZ2033" s="110"/>
    </row>
    <row r="2034" spans="2:52" s="16" customFormat="1" x14ac:dyDescent="0.25">
      <c r="B2034" s="53"/>
      <c r="C2034" s="15"/>
      <c r="I2034" s="15"/>
      <c r="O2034" s="110"/>
      <c r="P2034" s="110"/>
      <c r="Q2034" s="110"/>
      <c r="R2034" s="110"/>
      <c r="S2034" s="110"/>
      <c r="T2034" s="110"/>
      <c r="U2034" s="110"/>
      <c r="V2034" s="110"/>
      <c r="W2034" s="110"/>
      <c r="X2034" s="110"/>
      <c r="Y2034" s="110"/>
      <c r="Z2034" s="110"/>
      <c r="AA2034" s="110"/>
      <c r="AB2034" s="110"/>
      <c r="AC2034" s="110"/>
      <c r="AD2034" s="110"/>
      <c r="AE2034" s="110"/>
      <c r="AF2034" s="110"/>
      <c r="AG2034" s="110"/>
      <c r="AH2034" s="110"/>
      <c r="AI2034" s="110"/>
      <c r="AJ2034" s="110"/>
      <c r="AK2034" s="110"/>
      <c r="AL2034" s="110"/>
      <c r="AM2034" s="110"/>
      <c r="AN2034" s="110"/>
      <c r="AO2034" s="110"/>
      <c r="AP2034" s="110"/>
      <c r="AQ2034" s="110"/>
      <c r="AR2034" s="110"/>
      <c r="AS2034" s="110"/>
      <c r="AT2034" s="110"/>
      <c r="AU2034" s="110"/>
      <c r="AV2034" s="110"/>
      <c r="AW2034" s="110"/>
      <c r="AX2034" s="110"/>
      <c r="AY2034" s="110"/>
      <c r="AZ2034" s="110"/>
    </row>
    <row r="2035" spans="2:52" s="16" customFormat="1" x14ac:dyDescent="0.25">
      <c r="B2035" s="53"/>
      <c r="C2035" s="15"/>
      <c r="I2035" s="15"/>
      <c r="O2035" s="110"/>
      <c r="P2035" s="110"/>
      <c r="Q2035" s="110"/>
      <c r="R2035" s="110"/>
      <c r="S2035" s="110"/>
      <c r="T2035" s="110"/>
      <c r="U2035" s="110"/>
      <c r="V2035" s="110"/>
      <c r="W2035" s="110"/>
      <c r="X2035" s="110"/>
      <c r="Y2035" s="110"/>
      <c r="Z2035" s="110"/>
      <c r="AA2035" s="110"/>
      <c r="AB2035" s="110"/>
      <c r="AC2035" s="110"/>
      <c r="AD2035" s="110"/>
      <c r="AE2035" s="110"/>
      <c r="AF2035" s="110"/>
      <c r="AG2035" s="110"/>
      <c r="AH2035" s="110"/>
      <c r="AI2035" s="110"/>
      <c r="AJ2035" s="110"/>
      <c r="AK2035" s="110"/>
      <c r="AL2035" s="110"/>
      <c r="AM2035" s="110"/>
      <c r="AN2035" s="110"/>
      <c r="AO2035" s="110"/>
      <c r="AP2035" s="110"/>
      <c r="AQ2035" s="110"/>
      <c r="AR2035" s="110"/>
      <c r="AS2035" s="110"/>
      <c r="AT2035" s="110"/>
      <c r="AU2035" s="110"/>
      <c r="AV2035" s="110"/>
      <c r="AW2035" s="110"/>
      <c r="AX2035" s="110"/>
      <c r="AY2035" s="110"/>
      <c r="AZ2035" s="110"/>
    </row>
    <row r="2036" spans="2:52" s="16" customFormat="1" x14ac:dyDescent="0.25">
      <c r="B2036" s="53"/>
      <c r="C2036" s="15"/>
      <c r="I2036" s="15"/>
      <c r="O2036" s="110"/>
      <c r="P2036" s="110"/>
      <c r="Q2036" s="110"/>
      <c r="R2036" s="110"/>
      <c r="S2036" s="110"/>
      <c r="T2036" s="110"/>
      <c r="U2036" s="110"/>
      <c r="V2036" s="110"/>
      <c r="W2036" s="110"/>
      <c r="X2036" s="110"/>
      <c r="Y2036" s="110"/>
      <c r="Z2036" s="110"/>
      <c r="AA2036" s="110"/>
      <c r="AB2036" s="110"/>
      <c r="AC2036" s="110"/>
      <c r="AD2036" s="110"/>
      <c r="AE2036" s="110"/>
      <c r="AF2036" s="110"/>
      <c r="AG2036" s="110"/>
      <c r="AH2036" s="110"/>
      <c r="AI2036" s="110"/>
      <c r="AJ2036" s="110"/>
      <c r="AK2036" s="110"/>
      <c r="AL2036" s="110"/>
      <c r="AM2036" s="110"/>
      <c r="AN2036" s="110"/>
      <c r="AO2036" s="110"/>
      <c r="AP2036" s="110"/>
      <c r="AQ2036" s="110"/>
      <c r="AR2036" s="110"/>
      <c r="AS2036" s="110"/>
      <c r="AT2036" s="110"/>
      <c r="AU2036" s="110"/>
      <c r="AV2036" s="110"/>
      <c r="AW2036" s="110"/>
      <c r="AX2036" s="110"/>
      <c r="AY2036" s="110"/>
      <c r="AZ2036" s="110"/>
    </row>
    <row r="2037" spans="2:52" s="16" customFormat="1" x14ac:dyDescent="0.25">
      <c r="B2037" s="53"/>
      <c r="C2037" s="15"/>
      <c r="I2037" s="15"/>
      <c r="O2037" s="110"/>
      <c r="P2037" s="110"/>
      <c r="Q2037" s="110"/>
      <c r="R2037" s="110"/>
      <c r="S2037" s="110"/>
      <c r="T2037" s="110"/>
      <c r="U2037" s="110"/>
      <c r="V2037" s="110"/>
      <c r="W2037" s="110"/>
      <c r="X2037" s="110"/>
      <c r="Y2037" s="110"/>
      <c r="Z2037" s="110"/>
      <c r="AA2037" s="110"/>
      <c r="AB2037" s="110"/>
      <c r="AC2037" s="110"/>
      <c r="AD2037" s="110"/>
      <c r="AE2037" s="110"/>
      <c r="AF2037" s="110"/>
      <c r="AG2037" s="110"/>
      <c r="AH2037" s="110"/>
      <c r="AI2037" s="110"/>
      <c r="AJ2037" s="110"/>
      <c r="AK2037" s="110"/>
      <c r="AL2037" s="110"/>
      <c r="AM2037" s="110"/>
      <c r="AN2037" s="110"/>
      <c r="AO2037" s="110"/>
      <c r="AP2037" s="110"/>
      <c r="AQ2037" s="110"/>
      <c r="AR2037" s="110"/>
      <c r="AS2037" s="110"/>
      <c r="AT2037" s="110"/>
      <c r="AU2037" s="110"/>
      <c r="AV2037" s="110"/>
      <c r="AW2037" s="110"/>
      <c r="AX2037" s="110"/>
      <c r="AY2037" s="110"/>
      <c r="AZ2037" s="110"/>
    </row>
    <row r="2038" spans="2:52" s="16" customFormat="1" x14ac:dyDescent="0.25">
      <c r="B2038" s="53"/>
      <c r="C2038" s="15"/>
      <c r="I2038" s="15"/>
      <c r="O2038" s="110"/>
      <c r="P2038" s="110"/>
      <c r="Q2038" s="110"/>
      <c r="R2038" s="110"/>
      <c r="S2038" s="110"/>
      <c r="T2038" s="110"/>
      <c r="U2038" s="110"/>
      <c r="V2038" s="110"/>
      <c r="W2038" s="110"/>
      <c r="X2038" s="110"/>
      <c r="Y2038" s="110"/>
      <c r="Z2038" s="110"/>
      <c r="AA2038" s="110"/>
      <c r="AB2038" s="110"/>
      <c r="AC2038" s="110"/>
      <c r="AD2038" s="110"/>
      <c r="AE2038" s="110"/>
      <c r="AF2038" s="110"/>
      <c r="AG2038" s="110"/>
      <c r="AH2038" s="110"/>
      <c r="AI2038" s="110"/>
      <c r="AJ2038" s="110"/>
      <c r="AK2038" s="110"/>
      <c r="AL2038" s="110"/>
      <c r="AM2038" s="110"/>
      <c r="AN2038" s="110"/>
      <c r="AO2038" s="110"/>
      <c r="AP2038" s="110"/>
      <c r="AQ2038" s="110"/>
      <c r="AR2038" s="110"/>
      <c r="AS2038" s="110"/>
      <c r="AT2038" s="110"/>
      <c r="AU2038" s="110"/>
      <c r="AV2038" s="110"/>
      <c r="AW2038" s="110"/>
      <c r="AX2038" s="110"/>
      <c r="AY2038" s="110"/>
      <c r="AZ2038" s="110"/>
    </row>
    <row r="2039" spans="2:52" s="16" customFormat="1" x14ac:dyDescent="0.25">
      <c r="B2039" s="53"/>
      <c r="C2039" s="15"/>
      <c r="I2039" s="15"/>
      <c r="O2039" s="110"/>
      <c r="P2039" s="110"/>
      <c r="Q2039" s="110"/>
      <c r="R2039" s="110"/>
      <c r="S2039" s="110"/>
      <c r="T2039" s="110"/>
      <c r="U2039" s="110"/>
      <c r="V2039" s="110"/>
      <c r="W2039" s="110"/>
      <c r="X2039" s="110"/>
      <c r="Y2039" s="110"/>
      <c r="Z2039" s="110"/>
      <c r="AA2039" s="110"/>
      <c r="AB2039" s="110"/>
      <c r="AC2039" s="110"/>
      <c r="AD2039" s="110"/>
      <c r="AE2039" s="110"/>
      <c r="AF2039" s="110"/>
      <c r="AG2039" s="110"/>
      <c r="AH2039" s="110"/>
      <c r="AI2039" s="110"/>
      <c r="AJ2039" s="110"/>
      <c r="AK2039" s="110"/>
      <c r="AL2039" s="110"/>
      <c r="AM2039" s="110"/>
      <c r="AN2039" s="110"/>
      <c r="AO2039" s="110"/>
      <c r="AP2039" s="110"/>
      <c r="AQ2039" s="110"/>
      <c r="AR2039" s="110"/>
      <c r="AS2039" s="110"/>
      <c r="AT2039" s="110"/>
      <c r="AU2039" s="110"/>
      <c r="AV2039" s="110"/>
      <c r="AW2039" s="110"/>
      <c r="AX2039" s="110"/>
      <c r="AY2039" s="110"/>
      <c r="AZ2039" s="110"/>
    </row>
    <row r="2040" spans="2:52" s="16" customFormat="1" x14ac:dyDescent="0.25">
      <c r="B2040" s="53"/>
      <c r="C2040" s="15"/>
      <c r="I2040" s="15"/>
      <c r="O2040" s="110"/>
      <c r="P2040" s="110"/>
      <c r="Q2040" s="110"/>
      <c r="R2040" s="110"/>
      <c r="S2040" s="110"/>
      <c r="T2040" s="110"/>
      <c r="U2040" s="110"/>
      <c r="V2040" s="110"/>
      <c r="W2040" s="110"/>
      <c r="X2040" s="110"/>
      <c r="Y2040" s="110"/>
      <c r="Z2040" s="110"/>
      <c r="AA2040" s="110"/>
      <c r="AB2040" s="110"/>
      <c r="AC2040" s="110"/>
      <c r="AD2040" s="110"/>
      <c r="AE2040" s="110"/>
      <c r="AF2040" s="110"/>
      <c r="AG2040" s="110"/>
      <c r="AH2040" s="110"/>
      <c r="AI2040" s="110"/>
      <c r="AJ2040" s="110"/>
      <c r="AK2040" s="110"/>
      <c r="AL2040" s="110"/>
      <c r="AM2040" s="110"/>
      <c r="AN2040" s="110"/>
      <c r="AO2040" s="110"/>
      <c r="AP2040" s="110"/>
      <c r="AQ2040" s="110"/>
      <c r="AR2040" s="110"/>
      <c r="AS2040" s="110"/>
      <c r="AT2040" s="110"/>
      <c r="AU2040" s="110"/>
      <c r="AV2040" s="110"/>
      <c r="AW2040" s="110"/>
      <c r="AX2040" s="110"/>
      <c r="AY2040" s="110"/>
      <c r="AZ2040" s="110"/>
    </row>
    <row r="2041" spans="2:52" s="16" customFormat="1" x14ac:dyDescent="0.25">
      <c r="B2041" s="53"/>
      <c r="C2041" s="15"/>
      <c r="I2041" s="15"/>
      <c r="O2041" s="110"/>
      <c r="P2041" s="110"/>
      <c r="Q2041" s="110"/>
      <c r="R2041" s="110"/>
      <c r="S2041" s="110"/>
      <c r="T2041" s="110"/>
      <c r="U2041" s="110"/>
      <c r="V2041" s="110"/>
      <c r="W2041" s="110"/>
      <c r="X2041" s="110"/>
      <c r="Y2041" s="110"/>
      <c r="Z2041" s="110"/>
      <c r="AA2041" s="110"/>
      <c r="AB2041" s="110"/>
      <c r="AC2041" s="110"/>
      <c r="AD2041" s="110"/>
      <c r="AE2041" s="110"/>
      <c r="AF2041" s="110"/>
      <c r="AG2041" s="110"/>
      <c r="AH2041" s="110"/>
      <c r="AI2041" s="110"/>
      <c r="AJ2041" s="110"/>
      <c r="AK2041" s="110"/>
      <c r="AL2041" s="110"/>
      <c r="AM2041" s="110"/>
      <c r="AN2041" s="110"/>
      <c r="AO2041" s="110"/>
      <c r="AP2041" s="110"/>
      <c r="AQ2041" s="110"/>
      <c r="AR2041" s="110"/>
      <c r="AS2041" s="110"/>
      <c r="AT2041" s="110"/>
      <c r="AU2041" s="110"/>
      <c r="AV2041" s="110"/>
      <c r="AW2041" s="110"/>
      <c r="AX2041" s="110"/>
      <c r="AY2041" s="110"/>
      <c r="AZ2041" s="110"/>
    </row>
    <row r="2042" spans="2:52" s="16" customFormat="1" x14ac:dyDescent="0.25">
      <c r="B2042" s="53"/>
      <c r="C2042" s="15"/>
      <c r="I2042" s="15"/>
      <c r="O2042" s="110"/>
      <c r="P2042" s="110"/>
      <c r="Q2042" s="110"/>
      <c r="R2042" s="110"/>
      <c r="S2042" s="110"/>
      <c r="T2042" s="110"/>
      <c r="U2042" s="110"/>
      <c r="V2042" s="110"/>
      <c r="W2042" s="110"/>
      <c r="X2042" s="110"/>
      <c r="Y2042" s="110"/>
      <c r="Z2042" s="110"/>
      <c r="AA2042" s="110"/>
      <c r="AB2042" s="110"/>
      <c r="AC2042" s="110"/>
      <c r="AD2042" s="110"/>
      <c r="AE2042" s="110"/>
      <c r="AF2042" s="110"/>
      <c r="AG2042" s="110"/>
      <c r="AH2042" s="110"/>
      <c r="AI2042" s="110"/>
      <c r="AJ2042" s="110"/>
      <c r="AK2042" s="110"/>
      <c r="AL2042" s="110"/>
      <c r="AM2042" s="110"/>
      <c r="AN2042" s="110"/>
      <c r="AO2042" s="110"/>
      <c r="AP2042" s="110"/>
      <c r="AQ2042" s="110"/>
      <c r="AR2042" s="110"/>
      <c r="AS2042" s="110"/>
      <c r="AT2042" s="110"/>
      <c r="AU2042" s="110"/>
      <c r="AV2042" s="110"/>
      <c r="AW2042" s="110"/>
      <c r="AX2042" s="110"/>
      <c r="AY2042" s="110"/>
      <c r="AZ2042" s="110"/>
    </row>
    <row r="2043" spans="2:52" s="16" customFormat="1" x14ac:dyDescent="0.25">
      <c r="B2043" s="53"/>
      <c r="C2043" s="15"/>
      <c r="I2043" s="15"/>
      <c r="O2043" s="110"/>
      <c r="P2043" s="110"/>
      <c r="Q2043" s="110"/>
      <c r="R2043" s="110"/>
      <c r="S2043" s="110"/>
      <c r="T2043" s="110"/>
      <c r="U2043" s="110"/>
      <c r="V2043" s="110"/>
      <c r="W2043" s="110"/>
      <c r="X2043" s="110"/>
      <c r="Y2043" s="110"/>
      <c r="Z2043" s="110"/>
      <c r="AA2043" s="110"/>
      <c r="AB2043" s="110"/>
      <c r="AC2043" s="110"/>
      <c r="AD2043" s="110"/>
      <c r="AE2043" s="110"/>
      <c r="AF2043" s="110"/>
      <c r="AG2043" s="110"/>
      <c r="AH2043" s="110"/>
      <c r="AI2043" s="110"/>
      <c r="AJ2043" s="110"/>
      <c r="AK2043" s="110"/>
      <c r="AL2043" s="110"/>
      <c r="AM2043" s="110"/>
      <c r="AN2043" s="110"/>
      <c r="AO2043" s="110"/>
      <c r="AP2043" s="110"/>
      <c r="AQ2043" s="110"/>
      <c r="AR2043" s="110"/>
      <c r="AS2043" s="110"/>
      <c r="AT2043" s="110"/>
      <c r="AU2043" s="110"/>
      <c r="AV2043" s="110"/>
      <c r="AW2043" s="110"/>
      <c r="AX2043" s="110"/>
      <c r="AY2043" s="110"/>
      <c r="AZ2043" s="110"/>
    </row>
    <row r="2044" spans="2:52" s="16" customFormat="1" x14ac:dyDescent="0.25">
      <c r="B2044" s="53"/>
      <c r="C2044" s="15"/>
      <c r="I2044" s="15"/>
      <c r="O2044" s="110"/>
      <c r="P2044" s="110"/>
      <c r="Q2044" s="110"/>
      <c r="R2044" s="110"/>
      <c r="S2044" s="110"/>
      <c r="T2044" s="110"/>
      <c r="U2044" s="110"/>
      <c r="V2044" s="110"/>
      <c r="W2044" s="110"/>
      <c r="X2044" s="110"/>
      <c r="Y2044" s="110"/>
      <c r="Z2044" s="110"/>
      <c r="AA2044" s="110"/>
      <c r="AB2044" s="110"/>
      <c r="AC2044" s="110"/>
      <c r="AD2044" s="110"/>
      <c r="AE2044" s="110"/>
      <c r="AF2044" s="110"/>
      <c r="AG2044" s="110"/>
      <c r="AH2044" s="110"/>
      <c r="AI2044" s="110"/>
      <c r="AJ2044" s="110"/>
      <c r="AK2044" s="110"/>
      <c r="AL2044" s="110"/>
      <c r="AM2044" s="110"/>
      <c r="AN2044" s="110"/>
      <c r="AO2044" s="110"/>
      <c r="AP2044" s="110"/>
      <c r="AQ2044" s="110"/>
      <c r="AR2044" s="110"/>
      <c r="AS2044" s="110"/>
      <c r="AT2044" s="110"/>
      <c r="AU2044" s="110"/>
      <c r="AV2044" s="110"/>
      <c r="AW2044" s="110"/>
      <c r="AX2044" s="110"/>
      <c r="AY2044" s="110"/>
      <c r="AZ2044" s="110"/>
    </row>
    <row r="2045" spans="2:52" s="16" customFormat="1" x14ac:dyDescent="0.25">
      <c r="B2045" s="53"/>
      <c r="C2045" s="15"/>
      <c r="I2045" s="15"/>
      <c r="O2045" s="110"/>
      <c r="P2045" s="110"/>
      <c r="Q2045" s="110"/>
      <c r="R2045" s="110"/>
      <c r="S2045" s="110"/>
      <c r="T2045" s="110"/>
      <c r="U2045" s="110"/>
      <c r="V2045" s="110"/>
      <c r="W2045" s="110"/>
      <c r="X2045" s="110"/>
      <c r="Y2045" s="110"/>
      <c r="Z2045" s="110"/>
      <c r="AA2045" s="110"/>
      <c r="AB2045" s="110"/>
      <c r="AC2045" s="110"/>
      <c r="AD2045" s="110"/>
      <c r="AE2045" s="110"/>
      <c r="AF2045" s="110"/>
      <c r="AG2045" s="110"/>
      <c r="AH2045" s="110"/>
      <c r="AI2045" s="110"/>
      <c r="AJ2045" s="110"/>
      <c r="AK2045" s="110"/>
      <c r="AL2045" s="110"/>
      <c r="AM2045" s="110"/>
      <c r="AN2045" s="110"/>
      <c r="AO2045" s="110"/>
      <c r="AP2045" s="110"/>
      <c r="AQ2045" s="110"/>
      <c r="AR2045" s="110"/>
      <c r="AS2045" s="110"/>
      <c r="AT2045" s="110"/>
      <c r="AU2045" s="110"/>
      <c r="AV2045" s="110"/>
      <c r="AW2045" s="110"/>
      <c r="AX2045" s="110"/>
      <c r="AY2045" s="110"/>
      <c r="AZ2045" s="110"/>
    </row>
    <row r="2046" spans="2:52" s="16" customFormat="1" x14ac:dyDescent="0.25">
      <c r="B2046" s="53"/>
      <c r="C2046" s="15"/>
      <c r="I2046" s="15"/>
      <c r="O2046" s="110"/>
      <c r="P2046" s="110"/>
      <c r="Q2046" s="110"/>
      <c r="R2046" s="110"/>
      <c r="S2046" s="110"/>
      <c r="T2046" s="110"/>
      <c r="U2046" s="110"/>
      <c r="V2046" s="110"/>
      <c r="W2046" s="110"/>
      <c r="X2046" s="110"/>
      <c r="Y2046" s="110"/>
      <c r="Z2046" s="110"/>
      <c r="AA2046" s="110"/>
      <c r="AB2046" s="110"/>
      <c r="AC2046" s="110"/>
      <c r="AD2046" s="110"/>
      <c r="AE2046" s="110"/>
      <c r="AF2046" s="110"/>
      <c r="AG2046" s="110"/>
      <c r="AH2046" s="110"/>
      <c r="AI2046" s="110"/>
      <c r="AJ2046" s="110"/>
      <c r="AK2046" s="110"/>
      <c r="AL2046" s="110"/>
      <c r="AM2046" s="110"/>
      <c r="AN2046" s="110"/>
      <c r="AO2046" s="110"/>
      <c r="AP2046" s="110"/>
      <c r="AQ2046" s="110"/>
      <c r="AR2046" s="110"/>
      <c r="AS2046" s="110"/>
      <c r="AT2046" s="110"/>
      <c r="AU2046" s="110"/>
      <c r="AV2046" s="110"/>
      <c r="AW2046" s="110"/>
      <c r="AX2046" s="110"/>
      <c r="AY2046" s="110"/>
      <c r="AZ2046" s="110"/>
    </row>
    <row r="2047" spans="2:52" s="16" customFormat="1" x14ac:dyDescent="0.25">
      <c r="B2047" s="53"/>
      <c r="C2047" s="15"/>
      <c r="I2047" s="15"/>
      <c r="O2047" s="110"/>
      <c r="P2047" s="110"/>
      <c r="Q2047" s="110"/>
      <c r="R2047" s="110"/>
      <c r="S2047" s="110"/>
      <c r="T2047" s="110"/>
      <c r="U2047" s="110"/>
      <c r="V2047" s="110"/>
      <c r="W2047" s="110"/>
      <c r="X2047" s="110"/>
      <c r="Y2047" s="110"/>
      <c r="Z2047" s="110"/>
      <c r="AA2047" s="110"/>
      <c r="AB2047" s="110"/>
      <c r="AC2047" s="110"/>
      <c r="AD2047" s="110"/>
      <c r="AE2047" s="110"/>
      <c r="AF2047" s="110"/>
      <c r="AG2047" s="110"/>
      <c r="AH2047" s="110"/>
      <c r="AI2047" s="110"/>
      <c r="AJ2047" s="110"/>
      <c r="AK2047" s="110"/>
      <c r="AL2047" s="110"/>
      <c r="AM2047" s="110"/>
      <c r="AN2047" s="110"/>
      <c r="AO2047" s="110"/>
      <c r="AP2047" s="110"/>
      <c r="AQ2047" s="110"/>
      <c r="AR2047" s="110"/>
      <c r="AS2047" s="110"/>
      <c r="AT2047" s="110"/>
      <c r="AU2047" s="110"/>
      <c r="AV2047" s="110"/>
      <c r="AW2047" s="110"/>
      <c r="AX2047" s="110"/>
      <c r="AY2047" s="110"/>
      <c r="AZ2047" s="110"/>
    </row>
    <row r="2048" spans="2:52" s="16" customFormat="1" x14ac:dyDescent="0.25">
      <c r="B2048" s="53"/>
      <c r="C2048" s="15"/>
      <c r="I2048" s="15"/>
      <c r="O2048" s="110"/>
      <c r="P2048" s="110"/>
      <c r="Q2048" s="110"/>
      <c r="R2048" s="110"/>
      <c r="S2048" s="110"/>
      <c r="T2048" s="110"/>
      <c r="U2048" s="110"/>
      <c r="V2048" s="110"/>
      <c r="W2048" s="110"/>
      <c r="X2048" s="110"/>
      <c r="Y2048" s="110"/>
      <c r="Z2048" s="110"/>
      <c r="AA2048" s="110"/>
      <c r="AB2048" s="110"/>
      <c r="AC2048" s="110"/>
      <c r="AD2048" s="110"/>
      <c r="AE2048" s="110"/>
      <c r="AF2048" s="110"/>
      <c r="AG2048" s="110"/>
      <c r="AH2048" s="110"/>
      <c r="AI2048" s="110"/>
      <c r="AJ2048" s="110"/>
      <c r="AK2048" s="110"/>
      <c r="AL2048" s="110"/>
      <c r="AM2048" s="110"/>
      <c r="AN2048" s="110"/>
      <c r="AO2048" s="110"/>
      <c r="AP2048" s="110"/>
      <c r="AQ2048" s="110"/>
      <c r="AR2048" s="110"/>
      <c r="AS2048" s="110"/>
      <c r="AT2048" s="110"/>
      <c r="AU2048" s="110"/>
      <c r="AV2048" s="110"/>
      <c r="AW2048" s="110"/>
      <c r="AX2048" s="110"/>
      <c r="AY2048" s="110"/>
      <c r="AZ2048" s="110"/>
    </row>
    <row r="2049" spans="2:52" s="16" customFormat="1" x14ac:dyDescent="0.25">
      <c r="B2049" s="53"/>
      <c r="C2049" s="15"/>
      <c r="I2049" s="15"/>
      <c r="O2049" s="110"/>
      <c r="P2049" s="110"/>
      <c r="Q2049" s="110"/>
      <c r="R2049" s="110"/>
      <c r="S2049" s="110"/>
      <c r="T2049" s="110"/>
      <c r="U2049" s="110"/>
      <c r="V2049" s="110"/>
      <c r="W2049" s="110"/>
      <c r="X2049" s="110"/>
      <c r="Y2049" s="110"/>
      <c r="Z2049" s="110"/>
      <c r="AA2049" s="110"/>
      <c r="AB2049" s="110"/>
      <c r="AC2049" s="110"/>
      <c r="AD2049" s="110"/>
      <c r="AE2049" s="110"/>
      <c r="AF2049" s="110"/>
      <c r="AG2049" s="110"/>
      <c r="AH2049" s="110"/>
      <c r="AI2049" s="110"/>
      <c r="AJ2049" s="110"/>
      <c r="AK2049" s="110"/>
      <c r="AL2049" s="110"/>
      <c r="AM2049" s="110"/>
      <c r="AN2049" s="110"/>
      <c r="AO2049" s="110"/>
      <c r="AP2049" s="110"/>
      <c r="AQ2049" s="110"/>
      <c r="AR2049" s="110"/>
      <c r="AS2049" s="110"/>
      <c r="AT2049" s="110"/>
      <c r="AU2049" s="110"/>
      <c r="AV2049" s="110"/>
      <c r="AW2049" s="110"/>
      <c r="AX2049" s="110"/>
      <c r="AY2049" s="110"/>
      <c r="AZ2049" s="110"/>
    </row>
    <row r="2050" spans="2:52" s="16" customFormat="1" x14ac:dyDescent="0.25">
      <c r="B2050" s="53"/>
      <c r="C2050" s="15"/>
      <c r="I2050" s="15"/>
      <c r="O2050" s="110"/>
      <c r="P2050" s="110"/>
      <c r="Q2050" s="110"/>
      <c r="R2050" s="110"/>
      <c r="S2050" s="110"/>
      <c r="T2050" s="110"/>
      <c r="U2050" s="110"/>
      <c r="V2050" s="110"/>
      <c r="W2050" s="110"/>
      <c r="X2050" s="110"/>
      <c r="Y2050" s="110"/>
      <c r="Z2050" s="110"/>
      <c r="AA2050" s="110"/>
      <c r="AB2050" s="110"/>
      <c r="AC2050" s="110"/>
      <c r="AD2050" s="110"/>
      <c r="AE2050" s="110"/>
      <c r="AF2050" s="110"/>
      <c r="AG2050" s="110"/>
      <c r="AH2050" s="110"/>
      <c r="AI2050" s="110"/>
      <c r="AJ2050" s="110"/>
      <c r="AK2050" s="110"/>
      <c r="AL2050" s="110"/>
      <c r="AM2050" s="110"/>
      <c r="AN2050" s="110"/>
      <c r="AO2050" s="110"/>
      <c r="AP2050" s="110"/>
      <c r="AQ2050" s="110"/>
      <c r="AR2050" s="110"/>
      <c r="AS2050" s="110"/>
      <c r="AT2050" s="110"/>
      <c r="AU2050" s="110"/>
      <c r="AV2050" s="110"/>
      <c r="AW2050" s="110"/>
      <c r="AX2050" s="110"/>
      <c r="AY2050" s="110"/>
      <c r="AZ2050" s="110"/>
    </row>
    <row r="2051" spans="2:52" s="16" customFormat="1" x14ac:dyDescent="0.25">
      <c r="B2051" s="53"/>
      <c r="C2051" s="15"/>
      <c r="I2051" s="15"/>
      <c r="O2051" s="110"/>
      <c r="P2051" s="110"/>
      <c r="Q2051" s="110"/>
      <c r="R2051" s="110"/>
      <c r="S2051" s="110"/>
      <c r="T2051" s="110"/>
      <c r="U2051" s="110"/>
      <c r="V2051" s="110"/>
      <c r="W2051" s="110"/>
      <c r="X2051" s="110"/>
      <c r="Y2051" s="110"/>
      <c r="Z2051" s="110"/>
      <c r="AA2051" s="110"/>
      <c r="AB2051" s="110"/>
      <c r="AC2051" s="110"/>
      <c r="AD2051" s="110"/>
      <c r="AE2051" s="110"/>
      <c r="AF2051" s="110"/>
      <c r="AG2051" s="110"/>
      <c r="AH2051" s="110"/>
      <c r="AI2051" s="110"/>
      <c r="AJ2051" s="110"/>
      <c r="AK2051" s="110"/>
      <c r="AL2051" s="110"/>
      <c r="AM2051" s="110"/>
      <c r="AN2051" s="110"/>
      <c r="AO2051" s="110"/>
      <c r="AP2051" s="110"/>
      <c r="AQ2051" s="110"/>
      <c r="AR2051" s="110"/>
      <c r="AS2051" s="110"/>
      <c r="AT2051" s="110"/>
      <c r="AU2051" s="110"/>
      <c r="AV2051" s="110"/>
      <c r="AW2051" s="110"/>
      <c r="AX2051" s="110"/>
      <c r="AY2051" s="110"/>
      <c r="AZ2051" s="110"/>
    </row>
    <row r="2052" spans="2:52" s="16" customFormat="1" x14ac:dyDescent="0.25">
      <c r="B2052" s="53"/>
      <c r="C2052" s="15"/>
      <c r="I2052" s="15"/>
      <c r="O2052" s="110"/>
      <c r="P2052" s="110"/>
      <c r="Q2052" s="110"/>
      <c r="R2052" s="110"/>
      <c r="S2052" s="110"/>
      <c r="T2052" s="110"/>
      <c r="U2052" s="110"/>
      <c r="V2052" s="110"/>
      <c r="W2052" s="110"/>
      <c r="X2052" s="110"/>
      <c r="Y2052" s="110"/>
      <c r="Z2052" s="110"/>
      <c r="AA2052" s="110"/>
      <c r="AB2052" s="110"/>
      <c r="AC2052" s="110"/>
      <c r="AD2052" s="110"/>
      <c r="AE2052" s="110"/>
      <c r="AF2052" s="110"/>
      <c r="AG2052" s="110"/>
      <c r="AH2052" s="110"/>
      <c r="AI2052" s="110"/>
      <c r="AJ2052" s="110"/>
      <c r="AK2052" s="110"/>
      <c r="AL2052" s="110"/>
      <c r="AM2052" s="110"/>
      <c r="AN2052" s="110"/>
      <c r="AO2052" s="110"/>
      <c r="AP2052" s="110"/>
      <c r="AQ2052" s="110"/>
      <c r="AR2052" s="110"/>
      <c r="AS2052" s="110"/>
      <c r="AT2052" s="110"/>
      <c r="AU2052" s="110"/>
      <c r="AV2052" s="110"/>
      <c r="AW2052" s="110"/>
      <c r="AX2052" s="110"/>
      <c r="AY2052" s="110"/>
      <c r="AZ2052" s="110"/>
    </row>
    <row r="2053" spans="2:52" s="16" customFormat="1" x14ac:dyDescent="0.25">
      <c r="B2053" s="53"/>
      <c r="C2053" s="15"/>
      <c r="I2053" s="15"/>
      <c r="O2053" s="110"/>
      <c r="P2053" s="110"/>
      <c r="Q2053" s="110"/>
      <c r="R2053" s="110"/>
      <c r="S2053" s="110"/>
      <c r="T2053" s="110"/>
      <c r="U2053" s="110"/>
      <c r="V2053" s="110"/>
      <c r="W2053" s="110"/>
      <c r="X2053" s="110"/>
      <c r="Y2053" s="110"/>
      <c r="Z2053" s="110"/>
      <c r="AA2053" s="110"/>
      <c r="AB2053" s="110"/>
      <c r="AC2053" s="110"/>
      <c r="AD2053" s="110"/>
      <c r="AE2053" s="110"/>
      <c r="AF2053" s="110"/>
      <c r="AG2053" s="110"/>
      <c r="AH2053" s="110"/>
      <c r="AI2053" s="110"/>
      <c r="AJ2053" s="110"/>
      <c r="AK2053" s="110"/>
      <c r="AL2053" s="110"/>
      <c r="AM2053" s="110"/>
      <c r="AN2053" s="110"/>
      <c r="AO2053" s="110"/>
      <c r="AP2053" s="110"/>
      <c r="AQ2053" s="110"/>
      <c r="AR2053" s="110"/>
      <c r="AS2053" s="110"/>
      <c r="AT2053" s="110"/>
      <c r="AU2053" s="110"/>
      <c r="AV2053" s="110"/>
      <c r="AW2053" s="110"/>
      <c r="AX2053" s="110"/>
      <c r="AY2053" s="110"/>
      <c r="AZ2053" s="110"/>
    </row>
    <row r="2054" spans="2:52" s="16" customFormat="1" x14ac:dyDescent="0.25">
      <c r="B2054" s="53"/>
      <c r="C2054" s="15"/>
      <c r="I2054" s="15"/>
      <c r="O2054" s="110"/>
      <c r="P2054" s="110"/>
      <c r="Q2054" s="110"/>
      <c r="R2054" s="110"/>
      <c r="S2054" s="110"/>
      <c r="T2054" s="110"/>
      <c r="U2054" s="110"/>
      <c r="V2054" s="110"/>
      <c r="W2054" s="110"/>
      <c r="X2054" s="110"/>
      <c r="Y2054" s="110"/>
      <c r="Z2054" s="110"/>
      <c r="AA2054" s="110"/>
      <c r="AB2054" s="110"/>
      <c r="AC2054" s="110"/>
      <c r="AD2054" s="110"/>
      <c r="AE2054" s="110"/>
      <c r="AF2054" s="110"/>
      <c r="AG2054" s="110"/>
      <c r="AH2054" s="110"/>
      <c r="AI2054" s="110"/>
      <c r="AJ2054" s="110"/>
      <c r="AK2054" s="110"/>
      <c r="AL2054" s="110"/>
      <c r="AM2054" s="110"/>
      <c r="AN2054" s="110"/>
      <c r="AO2054" s="110"/>
      <c r="AP2054" s="110"/>
      <c r="AQ2054" s="110"/>
      <c r="AR2054" s="110"/>
      <c r="AS2054" s="110"/>
      <c r="AT2054" s="110"/>
      <c r="AU2054" s="110"/>
      <c r="AV2054" s="110"/>
      <c r="AW2054" s="110"/>
      <c r="AX2054" s="110"/>
      <c r="AY2054" s="110"/>
      <c r="AZ2054" s="110"/>
    </row>
    <row r="2055" spans="2:52" s="16" customFormat="1" x14ac:dyDescent="0.25">
      <c r="B2055" s="53"/>
      <c r="C2055" s="15"/>
      <c r="I2055" s="15"/>
      <c r="O2055" s="110"/>
      <c r="P2055" s="110"/>
      <c r="Q2055" s="110"/>
      <c r="R2055" s="110"/>
      <c r="S2055" s="110"/>
      <c r="T2055" s="110"/>
      <c r="U2055" s="110"/>
      <c r="V2055" s="110"/>
      <c r="W2055" s="110"/>
      <c r="X2055" s="110"/>
      <c r="Y2055" s="110"/>
      <c r="Z2055" s="110"/>
      <c r="AA2055" s="110"/>
      <c r="AB2055" s="110"/>
      <c r="AC2055" s="110"/>
      <c r="AD2055" s="110"/>
      <c r="AE2055" s="110"/>
      <c r="AF2055" s="110"/>
      <c r="AG2055" s="110"/>
      <c r="AH2055" s="110"/>
      <c r="AI2055" s="110"/>
      <c r="AJ2055" s="110"/>
      <c r="AK2055" s="110"/>
      <c r="AL2055" s="110"/>
      <c r="AM2055" s="110"/>
      <c r="AN2055" s="110"/>
      <c r="AO2055" s="110"/>
      <c r="AP2055" s="110"/>
      <c r="AQ2055" s="110"/>
      <c r="AR2055" s="110"/>
      <c r="AS2055" s="110"/>
      <c r="AT2055" s="110"/>
      <c r="AU2055" s="110"/>
      <c r="AV2055" s="110"/>
      <c r="AW2055" s="110"/>
      <c r="AX2055" s="110"/>
      <c r="AY2055" s="110"/>
      <c r="AZ2055" s="110"/>
    </row>
    <row r="2056" spans="2:52" s="16" customFormat="1" x14ac:dyDescent="0.25">
      <c r="B2056" s="53"/>
      <c r="C2056" s="15"/>
      <c r="I2056" s="15"/>
      <c r="O2056" s="110"/>
      <c r="P2056" s="110"/>
      <c r="Q2056" s="110"/>
      <c r="R2056" s="110"/>
      <c r="S2056" s="110"/>
      <c r="T2056" s="110"/>
      <c r="U2056" s="110"/>
      <c r="V2056" s="110"/>
      <c r="W2056" s="110"/>
      <c r="X2056" s="110"/>
      <c r="Y2056" s="110"/>
      <c r="Z2056" s="110"/>
      <c r="AA2056" s="110"/>
      <c r="AB2056" s="110"/>
      <c r="AC2056" s="110"/>
      <c r="AD2056" s="110"/>
      <c r="AE2056" s="110"/>
      <c r="AF2056" s="110"/>
      <c r="AG2056" s="110"/>
      <c r="AH2056" s="110"/>
      <c r="AI2056" s="110"/>
      <c r="AJ2056" s="110"/>
      <c r="AK2056" s="110"/>
      <c r="AL2056" s="110"/>
      <c r="AM2056" s="110"/>
      <c r="AN2056" s="110"/>
      <c r="AO2056" s="110"/>
      <c r="AP2056" s="110"/>
      <c r="AQ2056" s="110"/>
      <c r="AR2056" s="110"/>
      <c r="AS2056" s="110"/>
      <c r="AT2056" s="110"/>
      <c r="AU2056" s="110"/>
      <c r="AV2056" s="110"/>
      <c r="AW2056" s="110"/>
      <c r="AX2056" s="110"/>
      <c r="AY2056" s="110"/>
      <c r="AZ2056" s="110"/>
    </row>
    <row r="2057" spans="2:52" s="16" customFormat="1" x14ac:dyDescent="0.25">
      <c r="B2057" s="53"/>
      <c r="C2057" s="15"/>
      <c r="I2057" s="15"/>
      <c r="O2057" s="110"/>
      <c r="P2057" s="110"/>
      <c r="Q2057" s="110"/>
      <c r="R2057" s="110"/>
      <c r="S2057" s="110"/>
      <c r="T2057" s="110"/>
      <c r="U2057" s="110"/>
      <c r="V2057" s="110"/>
      <c r="W2057" s="110"/>
      <c r="X2057" s="110"/>
      <c r="Y2057" s="110"/>
      <c r="Z2057" s="110"/>
      <c r="AA2057" s="110"/>
      <c r="AB2057" s="110"/>
      <c r="AC2057" s="110"/>
      <c r="AD2057" s="110"/>
      <c r="AE2057" s="110"/>
      <c r="AF2057" s="110"/>
      <c r="AG2057" s="110"/>
      <c r="AH2057" s="110"/>
      <c r="AI2057" s="110"/>
      <c r="AJ2057" s="110"/>
      <c r="AK2057" s="110"/>
      <c r="AL2057" s="110"/>
      <c r="AM2057" s="110"/>
      <c r="AN2057" s="110"/>
      <c r="AO2057" s="110"/>
      <c r="AP2057" s="110"/>
      <c r="AQ2057" s="110"/>
      <c r="AR2057" s="110"/>
      <c r="AS2057" s="110"/>
      <c r="AT2057" s="110"/>
      <c r="AU2057" s="110"/>
      <c r="AV2057" s="110"/>
      <c r="AW2057" s="110"/>
      <c r="AX2057" s="110"/>
      <c r="AY2057" s="110"/>
      <c r="AZ2057" s="110"/>
    </row>
    <row r="2058" spans="2:52" s="16" customFormat="1" x14ac:dyDescent="0.25">
      <c r="B2058" s="53"/>
      <c r="C2058" s="15"/>
      <c r="I2058" s="15"/>
      <c r="O2058" s="110"/>
      <c r="P2058" s="110"/>
      <c r="Q2058" s="110"/>
      <c r="R2058" s="110"/>
      <c r="S2058" s="110"/>
      <c r="T2058" s="110"/>
      <c r="U2058" s="110"/>
      <c r="V2058" s="110"/>
      <c r="W2058" s="110"/>
      <c r="X2058" s="110"/>
      <c r="Y2058" s="110"/>
      <c r="Z2058" s="110"/>
      <c r="AA2058" s="110"/>
      <c r="AB2058" s="110"/>
      <c r="AC2058" s="110"/>
      <c r="AD2058" s="110"/>
      <c r="AE2058" s="110"/>
      <c r="AF2058" s="110"/>
      <c r="AG2058" s="110"/>
      <c r="AH2058" s="110"/>
      <c r="AI2058" s="110"/>
      <c r="AJ2058" s="110"/>
      <c r="AK2058" s="110"/>
      <c r="AL2058" s="110"/>
      <c r="AM2058" s="110"/>
      <c r="AN2058" s="110"/>
      <c r="AO2058" s="110"/>
      <c r="AP2058" s="110"/>
      <c r="AQ2058" s="110"/>
      <c r="AR2058" s="110"/>
      <c r="AS2058" s="110"/>
      <c r="AT2058" s="110"/>
      <c r="AU2058" s="110"/>
      <c r="AV2058" s="110"/>
      <c r="AW2058" s="110"/>
      <c r="AX2058" s="110"/>
      <c r="AY2058" s="110"/>
      <c r="AZ2058" s="110"/>
    </row>
    <row r="2059" spans="2:52" s="16" customFormat="1" x14ac:dyDescent="0.25">
      <c r="B2059" s="53"/>
      <c r="C2059" s="15"/>
      <c r="I2059" s="15"/>
      <c r="O2059" s="110"/>
      <c r="P2059" s="110"/>
      <c r="Q2059" s="110"/>
      <c r="R2059" s="110"/>
      <c r="S2059" s="110"/>
      <c r="T2059" s="110"/>
      <c r="U2059" s="110"/>
      <c r="V2059" s="110"/>
      <c r="W2059" s="110"/>
      <c r="X2059" s="110"/>
      <c r="Y2059" s="110"/>
      <c r="Z2059" s="110"/>
      <c r="AA2059" s="110"/>
      <c r="AB2059" s="110"/>
      <c r="AC2059" s="110"/>
      <c r="AD2059" s="110"/>
      <c r="AE2059" s="110"/>
      <c r="AF2059" s="110"/>
      <c r="AG2059" s="110"/>
      <c r="AH2059" s="110"/>
      <c r="AI2059" s="110"/>
      <c r="AJ2059" s="110"/>
      <c r="AK2059" s="110"/>
      <c r="AL2059" s="110"/>
      <c r="AM2059" s="110"/>
      <c r="AN2059" s="110"/>
      <c r="AO2059" s="110"/>
      <c r="AP2059" s="110"/>
      <c r="AQ2059" s="110"/>
      <c r="AR2059" s="110"/>
      <c r="AS2059" s="110"/>
      <c r="AT2059" s="110"/>
      <c r="AU2059" s="110"/>
      <c r="AV2059" s="110"/>
      <c r="AW2059" s="110"/>
      <c r="AX2059" s="110"/>
      <c r="AY2059" s="110"/>
      <c r="AZ2059" s="110"/>
    </row>
    <row r="2060" spans="2:52" s="16" customFormat="1" x14ac:dyDescent="0.25">
      <c r="B2060" s="53"/>
      <c r="C2060" s="15"/>
      <c r="I2060" s="15"/>
      <c r="O2060" s="110"/>
      <c r="P2060" s="110"/>
      <c r="Q2060" s="110"/>
      <c r="R2060" s="110"/>
      <c r="S2060" s="110"/>
      <c r="T2060" s="110"/>
      <c r="U2060" s="110"/>
      <c r="V2060" s="110"/>
      <c r="W2060" s="110"/>
      <c r="X2060" s="110"/>
      <c r="Y2060" s="110"/>
      <c r="Z2060" s="110"/>
      <c r="AA2060" s="110"/>
      <c r="AB2060" s="110"/>
      <c r="AC2060" s="110"/>
      <c r="AD2060" s="110"/>
      <c r="AE2060" s="110"/>
      <c r="AF2060" s="110"/>
      <c r="AG2060" s="110"/>
      <c r="AH2060" s="110"/>
      <c r="AI2060" s="110"/>
      <c r="AJ2060" s="110"/>
      <c r="AK2060" s="110"/>
      <c r="AL2060" s="110"/>
      <c r="AM2060" s="110"/>
      <c r="AN2060" s="110"/>
      <c r="AO2060" s="110"/>
      <c r="AP2060" s="110"/>
      <c r="AQ2060" s="110"/>
      <c r="AR2060" s="110"/>
      <c r="AS2060" s="110"/>
      <c r="AT2060" s="110"/>
      <c r="AU2060" s="110"/>
      <c r="AV2060" s="110"/>
      <c r="AW2060" s="110"/>
      <c r="AX2060" s="110"/>
      <c r="AY2060" s="110"/>
      <c r="AZ2060" s="110"/>
    </row>
    <row r="2061" spans="2:52" s="16" customFormat="1" x14ac:dyDescent="0.25">
      <c r="B2061" s="53"/>
      <c r="C2061" s="15"/>
      <c r="I2061" s="15"/>
      <c r="O2061" s="110"/>
      <c r="P2061" s="110"/>
      <c r="Q2061" s="110"/>
      <c r="R2061" s="110"/>
      <c r="S2061" s="110"/>
      <c r="T2061" s="110"/>
      <c r="U2061" s="110"/>
      <c r="V2061" s="110"/>
      <c r="W2061" s="110"/>
      <c r="X2061" s="110"/>
      <c r="Y2061" s="110"/>
      <c r="Z2061" s="110"/>
      <c r="AA2061" s="110"/>
      <c r="AB2061" s="110"/>
      <c r="AC2061" s="110"/>
      <c r="AD2061" s="110"/>
      <c r="AE2061" s="110"/>
      <c r="AF2061" s="110"/>
      <c r="AG2061" s="110"/>
      <c r="AH2061" s="110"/>
      <c r="AI2061" s="110"/>
      <c r="AJ2061" s="110"/>
      <c r="AK2061" s="110"/>
      <c r="AL2061" s="110"/>
      <c r="AM2061" s="110"/>
      <c r="AN2061" s="110"/>
      <c r="AO2061" s="110"/>
      <c r="AP2061" s="110"/>
      <c r="AQ2061" s="110"/>
      <c r="AR2061" s="110"/>
      <c r="AS2061" s="110"/>
      <c r="AT2061" s="110"/>
      <c r="AU2061" s="110"/>
      <c r="AV2061" s="110"/>
      <c r="AW2061" s="110"/>
      <c r="AX2061" s="110"/>
      <c r="AY2061" s="110"/>
      <c r="AZ2061" s="110"/>
    </row>
    <row r="2062" spans="2:52" s="16" customFormat="1" x14ac:dyDescent="0.25">
      <c r="B2062" s="53"/>
      <c r="C2062" s="15"/>
      <c r="I2062" s="15"/>
      <c r="O2062" s="110"/>
      <c r="P2062" s="110"/>
      <c r="Q2062" s="110"/>
      <c r="R2062" s="110"/>
      <c r="S2062" s="110"/>
      <c r="T2062" s="110"/>
      <c r="U2062" s="110"/>
      <c r="V2062" s="110"/>
      <c r="W2062" s="110"/>
      <c r="X2062" s="110"/>
      <c r="Y2062" s="110"/>
      <c r="Z2062" s="110"/>
      <c r="AA2062" s="110"/>
      <c r="AB2062" s="110"/>
      <c r="AC2062" s="110"/>
      <c r="AD2062" s="110"/>
      <c r="AE2062" s="110"/>
      <c r="AF2062" s="110"/>
      <c r="AG2062" s="110"/>
      <c r="AH2062" s="110"/>
      <c r="AI2062" s="110"/>
      <c r="AJ2062" s="110"/>
      <c r="AK2062" s="110"/>
      <c r="AL2062" s="110"/>
      <c r="AM2062" s="110"/>
      <c r="AN2062" s="110"/>
      <c r="AO2062" s="110"/>
      <c r="AP2062" s="110"/>
      <c r="AQ2062" s="110"/>
      <c r="AR2062" s="110"/>
      <c r="AS2062" s="110"/>
      <c r="AT2062" s="110"/>
      <c r="AU2062" s="110"/>
      <c r="AV2062" s="110"/>
      <c r="AW2062" s="110"/>
      <c r="AX2062" s="110"/>
      <c r="AY2062" s="110"/>
      <c r="AZ2062" s="110"/>
    </row>
    <row r="2063" spans="2:52" s="16" customFormat="1" x14ac:dyDescent="0.25">
      <c r="B2063" s="53"/>
      <c r="C2063" s="15"/>
      <c r="I2063" s="15"/>
      <c r="O2063" s="110"/>
      <c r="P2063" s="110"/>
      <c r="Q2063" s="110"/>
      <c r="R2063" s="110"/>
      <c r="S2063" s="110"/>
      <c r="T2063" s="110"/>
      <c r="U2063" s="110"/>
      <c r="V2063" s="110"/>
      <c r="W2063" s="110"/>
      <c r="X2063" s="110"/>
      <c r="Y2063" s="110"/>
      <c r="Z2063" s="110"/>
      <c r="AA2063" s="110"/>
      <c r="AB2063" s="110"/>
      <c r="AC2063" s="110"/>
      <c r="AD2063" s="110"/>
      <c r="AE2063" s="110"/>
      <c r="AF2063" s="110"/>
      <c r="AG2063" s="110"/>
      <c r="AH2063" s="110"/>
      <c r="AI2063" s="110"/>
      <c r="AJ2063" s="110"/>
      <c r="AK2063" s="110"/>
      <c r="AL2063" s="110"/>
      <c r="AM2063" s="110"/>
      <c r="AN2063" s="110"/>
      <c r="AO2063" s="110"/>
      <c r="AP2063" s="110"/>
      <c r="AQ2063" s="110"/>
      <c r="AR2063" s="110"/>
      <c r="AS2063" s="110"/>
      <c r="AT2063" s="110"/>
      <c r="AU2063" s="110"/>
      <c r="AV2063" s="110"/>
      <c r="AW2063" s="110"/>
      <c r="AX2063" s="110"/>
      <c r="AY2063" s="110"/>
      <c r="AZ2063" s="110"/>
    </row>
    <row r="2064" spans="2:52" s="16" customFormat="1" x14ac:dyDescent="0.25">
      <c r="B2064" s="53"/>
      <c r="C2064" s="15"/>
      <c r="I2064" s="15"/>
      <c r="O2064" s="110"/>
      <c r="P2064" s="110"/>
      <c r="Q2064" s="110"/>
      <c r="R2064" s="110"/>
      <c r="S2064" s="110"/>
      <c r="T2064" s="110"/>
      <c r="U2064" s="110"/>
      <c r="V2064" s="110"/>
      <c r="W2064" s="110"/>
      <c r="X2064" s="110"/>
      <c r="Y2064" s="110"/>
      <c r="Z2064" s="110"/>
      <c r="AA2064" s="110"/>
      <c r="AB2064" s="110"/>
      <c r="AC2064" s="110"/>
      <c r="AD2064" s="110"/>
      <c r="AE2064" s="110"/>
      <c r="AF2064" s="110"/>
      <c r="AG2064" s="110"/>
      <c r="AH2064" s="110"/>
      <c r="AI2064" s="110"/>
      <c r="AJ2064" s="110"/>
      <c r="AK2064" s="110"/>
      <c r="AL2064" s="110"/>
      <c r="AM2064" s="110"/>
      <c r="AN2064" s="110"/>
      <c r="AO2064" s="110"/>
      <c r="AP2064" s="110"/>
      <c r="AQ2064" s="110"/>
      <c r="AR2064" s="110"/>
      <c r="AS2064" s="110"/>
      <c r="AT2064" s="110"/>
      <c r="AU2064" s="110"/>
      <c r="AV2064" s="110"/>
      <c r="AW2064" s="110"/>
      <c r="AX2064" s="110"/>
      <c r="AY2064" s="110"/>
      <c r="AZ2064" s="110"/>
    </row>
    <row r="2065" spans="2:52" s="16" customFormat="1" x14ac:dyDescent="0.25">
      <c r="B2065" s="53"/>
      <c r="C2065" s="15"/>
      <c r="I2065" s="15"/>
      <c r="O2065" s="110"/>
      <c r="P2065" s="110"/>
      <c r="Q2065" s="110"/>
      <c r="R2065" s="110"/>
      <c r="S2065" s="110"/>
      <c r="T2065" s="110"/>
      <c r="U2065" s="110"/>
      <c r="V2065" s="110"/>
      <c r="W2065" s="110"/>
      <c r="X2065" s="110"/>
      <c r="Y2065" s="110"/>
      <c r="Z2065" s="110"/>
      <c r="AA2065" s="110"/>
      <c r="AB2065" s="110"/>
      <c r="AC2065" s="110"/>
      <c r="AD2065" s="110"/>
      <c r="AE2065" s="110"/>
      <c r="AF2065" s="110"/>
      <c r="AG2065" s="110"/>
      <c r="AH2065" s="110"/>
      <c r="AI2065" s="110"/>
      <c r="AJ2065" s="110"/>
      <c r="AK2065" s="110"/>
      <c r="AL2065" s="110"/>
      <c r="AM2065" s="110"/>
      <c r="AN2065" s="110"/>
      <c r="AO2065" s="110"/>
      <c r="AP2065" s="110"/>
      <c r="AQ2065" s="110"/>
      <c r="AR2065" s="110"/>
      <c r="AS2065" s="110"/>
      <c r="AT2065" s="110"/>
      <c r="AU2065" s="110"/>
      <c r="AV2065" s="110"/>
      <c r="AW2065" s="110"/>
      <c r="AX2065" s="110"/>
      <c r="AY2065" s="110"/>
      <c r="AZ2065" s="110"/>
    </row>
    <row r="2066" spans="2:52" s="16" customFormat="1" x14ac:dyDescent="0.25">
      <c r="B2066" s="53"/>
      <c r="C2066" s="15"/>
      <c r="I2066" s="15"/>
      <c r="O2066" s="110"/>
      <c r="P2066" s="110"/>
      <c r="Q2066" s="110"/>
      <c r="R2066" s="110"/>
      <c r="S2066" s="110"/>
      <c r="T2066" s="110"/>
      <c r="U2066" s="110"/>
      <c r="V2066" s="110"/>
      <c r="W2066" s="110"/>
      <c r="X2066" s="110"/>
      <c r="Y2066" s="110"/>
      <c r="Z2066" s="110"/>
      <c r="AA2066" s="110"/>
      <c r="AB2066" s="110"/>
      <c r="AC2066" s="110"/>
      <c r="AD2066" s="110"/>
      <c r="AE2066" s="110"/>
      <c r="AF2066" s="110"/>
      <c r="AG2066" s="110"/>
      <c r="AH2066" s="110"/>
      <c r="AI2066" s="110"/>
      <c r="AJ2066" s="110"/>
      <c r="AK2066" s="110"/>
      <c r="AL2066" s="110"/>
      <c r="AM2066" s="110"/>
      <c r="AN2066" s="110"/>
      <c r="AO2066" s="110"/>
      <c r="AP2066" s="110"/>
      <c r="AQ2066" s="110"/>
      <c r="AR2066" s="110"/>
      <c r="AS2066" s="110"/>
      <c r="AT2066" s="110"/>
      <c r="AU2066" s="110"/>
      <c r="AV2066" s="110"/>
      <c r="AW2066" s="110"/>
      <c r="AX2066" s="110"/>
      <c r="AY2066" s="110"/>
      <c r="AZ2066" s="110"/>
    </row>
    <row r="2067" spans="2:52" s="16" customFormat="1" x14ac:dyDescent="0.25">
      <c r="B2067" s="53"/>
      <c r="C2067" s="15"/>
      <c r="I2067" s="15"/>
      <c r="O2067" s="110"/>
      <c r="P2067" s="110"/>
      <c r="Q2067" s="110"/>
      <c r="R2067" s="110"/>
      <c r="S2067" s="110"/>
      <c r="T2067" s="110"/>
      <c r="U2067" s="110"/>
      <c r="V2067" s="110"/>
      <c r="W2067" s="110"/>
      <c r="X2067" s="110"/>
      <c r="Y2067" s="110"/>
      <c r="Z2067" s="110"/>
      <c r="AA2067" s="110"/>
      <c r="AB2067" s="110"/>
      <c r="AC2067" s="110"/>
      <c r="AD2067" s="110"/>
      <c r="AE2067" s="110"/>
      <c r="AF2067" s="110"/>
      <c r="AG2067" s="110"/>
      <c r="AH2067" s="110"/>
      <c r="AI2067" s="110"/>
      <c r="AJ2067" s="110"/>
      <c r="AK2067" s="110"/>
      <c r="AL2067" s="110"/>
      <c r="AM2067" s="110"/>
      <c r="AN2067" s="110"/>
      <c r="AO2067" s="110"/>
      <c r="AP2067" s="110"/>
      <c r="AQ2067" s="110"/>
      <c r="AR2067" s="110"/>
      <c r="AS2067" s="110"/>
      <c r="AT2067" s="110"/>
      <c r="AU2067" s="110"/>
      <c r="AV2067" s="110"/>
      <c r="AW2067" s="110"/>
      <c r="AX2067" s="110"/>
      <c r="AY2067" s="110"/>
      <c r="AZ2067" s="110"/>
    </row>
    <row r="2068" spans="2:52" s="16" customFormat="1" x14ac:dyDescent="0.25">
      <c r="B2068" s="53"/>
      <c r="C2068" s="15"/>
      <c r="I2068" s="15"/>
      <c r="O2068" s="110"/>
      <c r="P2068" s="110"/>
      <c r="Q2068" s="110"/>
      <c r="R2068" s="110"/>
      <c r="S2068" s="110"/>
      <c r="T2068" s="110"/>
      <c r="U2068" s="110"/>
      <c r="V2068" s="110"/>
      <c r="W2068" s="110"/>
      <c r="X2068" s="110"/>
      <c r="Y2068" s="110"/>
      <c r="Z2068" s="110"/>
      <c r="AA2068" s="110"/>
      <c r="AB2068" s="110"/>
      <c r="AC2068" s="110"/>
      <c r="AD2068" s="110"/>
      <c r="AE2068" s="110"/>
      <c r="AF2068" s="110"/>
      <c r="AG2068" s="110"/>
      <c r="AH2068" s="110"/>
      <c r="AI2068" s="110"/>
      <c r="AJ2068" s="110"/>
      <c r="AK2068" s="110"/>
      <c r="AL2068" s="110"/>
      <c r="AM2068" s="110"/>
      <c r="AN2068" s="110"/>
      <c r="AO2068" s="110"/>
      <c r="AP2068" s="110"/>
      <c r="AQ2068" s="110"/>
      <c r="AR2068" s="110"/>
      <c r="AS2068" s="110"/>
      <c r="AT2068" s="110"/>
      <c r="AU2068" s="110"/>
      <c r="AV2068" s="110"/>
      <c r="AW2068" s="110"/>
      <c r="AX2068" s="110"/>
      <c r="AY2068" s="110"/>
      <c r="AZ2068" s="110"/>
    </row>
    <row r="2069" spans="2:52" s="16" customFormat="1" x14ac:dyDescent="0.25">
      <c r="B2069" s="53"/>
      <c r="C2069" s="15"/>
      <c r="I2069" s="15"/>
      <c r="O2069" s="110"/>
      <c r="P2069" s="110"/>
      <c r="Q2069" s="110"/>
      <c r="R2069" s="110"/>
      <c r="S2069" s="110"/>
      <c r="T2069" s="110"/>
      <c r="U2069" s="110"/>
      <c r="V2069" s="110"/>
      <c r="W2069" s="110"/>
      <c r="X2069" s="110"/>
      <c r="Y2069" s="110"/>
      <c r="Z2069" s="110"/>
      <c r="AA2069" s="110"/>
      <c r="AB2069" s="110"/>
      <c r="AC2069" s="110"/>
      <c r="AD2069" s="110"/>
      <c r="AE2069" s="110"/>
      <c r="AF2069" s="110"/>
      <c r="AG2069" s="110"/>
      <c r="AH2069" s="110"/>
      <c r="AI2069" s="110"/>
      <c r="AJ2069" s="110"/>
      <c r="AK2069" s="110"/>
      <c r="AL2069" s="110"/>
      <c r="AM2069" s="110"/>
      <c r="AN2069" s="110"/>
      <c r="AO2069" s="110"/>
      <c r="AP2069" s="110"/>
      <c r="AQ2069" s="110"/>
      <c r="AR2069" s="110"/>
      <c r="AS2069" s="110"/>
      <c r="AT2069" s="110"/>
      <c r="AU2069" s="110"/>
      <c r="AV2069" s="110"/>
      <c r="AW2069" s="110"/>
      <c r="AX2069" s="110"/>
      <c r="AY2069" s="110"/>
      <c r="AZ2069" s="110"/>
    </row>
    <row r="2070" spans="2:52" s="16" customFormat="1" x14ac:dyDescent="0.25">
      <c r="B2070" s="53"/>
      <c r="C2070" s="15"/>
      <c r="I2070" s="15"/>
      <c r="O2070" s="110"/>
      <c r="P2070" s="110"/>
      <c r="Q2070" s="110"/>
      <c r="R2070" s="110"/>
      <c r="S2070" s="110"/>
      <c r="T2070" s="110"/>
      <c r="U2070" s="110"/>
      <c r="V2070" s="110"/>
      <c r="W2070" s="110"/>
      <c r="X2070" s="110"/>
      <c r="Y2070" s="110"/>
      <c r="Z2070" s="110"/>
      <c r="AA2070" s="110"/>
      <c r="AB2070" s="110"/>
      <c r="AC2070" s="110"/>
      <c r="AD2070" s="110"/>
      <c r="AE2070" s="110"/>
      <c r="AF2070" s="110"/>
      <c r="AG2070" s="110"/>
      <c r="AH2070" s="110"/>
      <c r="AI2070" s="110"/>
      <c r="AJ2070" s="110"/>
      <c r="AK2070" s="110"/>
      <c r="AL2070" s="110"/>
      <c r="AM2070" s="110"/>
      <c r="AN2070" s="110"/>
      <c r="AO2070" s="110"/>
      <c r="AP2070" s="110"/>
      <c r="AQ2070" s="110"/>
      <c r="AR2070" s="110"/>
      <c r="AS2070" s="110"/>
      <c r="AT2070" s="110"/>
      <c r="AU2070" s="110"/>
      <c r="AV2070" s="110"/>
      <c r="AW2070" s="110"/>
      <c r="AX2070" s="110"/>
      <c r="AY2070" s="110"/>
      <c r="AZ2070" s="110"/>
    </row>
    <row r="2071" spans="2:52" s="16" customFormat="1" x14ac:dyDescent="0.25">
      <c r="B2071" s="53"/>
      <c r="C2071" s="15"/>
      <c r="I2071" s="15"/>
      <c r="O2071" s="110"/>
      <c r="P2071" s="110"/>
      <c r="Q2071" s="110"/>
      <c r="R2071" s="110"/>
      <c r="S2071" s="110"/>
      <c r="T2071" s="110"/>
      <c r="U2071" s="110"/>
      <c r="V2071" s="110"/>
      <c r="W2071" s="110"/>
      <c r="X2071" s="110"/>
      <c r="Y2071" s="110"/>
      <c r="Z2071" s="110"/>
      <c r="AA2071" s="110"/>
      <c r="AB2071" s="110"/>
      <c r="AC2071" s="110"/>
      <c r="AD2071" s="110"/>
      <c r="AE2071" s="110"/>
      <c r="AF2071" s="110"/>
      <c r="AG2071" s="110"/>
      <c r="AH2071" s="110"/>
      <c r="AI2071" s="110"/>
      <c r="AJ2071" s="110"/>
      <c r="AK2071" s="110"/>
      <c r="AL2071" s="110"/>
      <c r="AM2071" s="110"/>
      <c r="AN2071" s="110"/>
      <c r="AO2071" s="110"/>
      <c r="AP2071" s="110"/>
      <c r="AQ2071" s="110"/>
      <c r="AR2071" s="110"/>
      <c r="AS2071" s="110"/>
      <c r="AT2071" s="110"/>
      <c r="AU2071" s="110"/>
      <c r="AV2071" s="110"/>
      <c r="AW2071" s="110"/>
      <c r="AX2071" s="110"/>
      <c r="AY2071" s="110"/>
      <c r="AZ2071" s="110"/>
    </row>
    <row r="2072" spans="2:52" s="16" customFormat="1" x14ac:dyDescent="0.25">
      <c r="B2072" s="53"/>
      <c r="C2072" s="15"/>
      <c r="I2072" s="15"/>
      <c r="O2072" s="110"/>
      <c r="P2072" s="110"/>
      <c r="Q2072" s="110"/>
      <c r="R2072" s="110"/>
      <c r="S2072" s="110"/>
      <c r="T2072" s="110"/>
      <c r="U2072" s="110"/>
      <c r="V2072" s="110"/>
      <c r="W2072" s="110"/>
      <c r="X2072" s="110"/>
      <c r="Y2072" s="110"/>
      <c r="Z2072" s="110"/>
      <c r="AA2072" s="110"/>
      <c r="AB2072" s="110"/>
      <c r="AC2072" s="110"/>
      <c r="AD2072" s="110"/>
      <c r="AE2072" s="110"/>
      <c r="AF2072" s="110"/>
      <c r="AG2072" s="110"/>
      <c r="AH2072" s="110"/>
      <c r="AI2072" s="110"/>
      <c r="AJ2072" s="110"/>
      <c r="AK2072" s="110"/>
      <c r="AL2072" s="110"/>
      <c r="AM2072" s="110"/>
      <c r="AN2072" s="110"/>
      <c r="AO2072" s="110"/>
      <c r="AP2072" s="110"/>
      <c r="AQ2072" s="110"/>
      <c r="AR2072" s="110"/>
      <c r="AS2072" s="110"/>
      <c r="AT2072" s="110"/>
      <c r="AU2072" s="110"/>
      <c r="AV2072" s="110"/>
      <c r="AW2072" s="110"/>
      <c r="AX2072" s="110"/>
      <c r="AY2072" s="110"/>
      <c r="AZ2072" s="110"/>
    </row>
    <row r="2073" spans="2:52" s="16" customFormat="1" x14ac:dyDescent="0.25">
      <c r="B2073" s="53"/>
      <c r="C2073" s="15"/>
      <c r="I2073" s="15"/>
      <c r="O2073" s="110"/>
      <c r="P2073" s="110"/>
      <c r="Q2073" s="110"/>
      <c r="R2073" s="110"/>
      <c r="S2073" s="110"/>
      <c r="T2073" s="110"/>
      <c r="U2073" s="110"/>
      <c r="V2073" s="110"/>
      <c r="W2073" s="110"/>
      <c r="X2073" s="110"/>
      <c r="Y2073" s="110"/>
      <c r="Z2073" s="110"/>
      <c r="AA2073" s="110"/>
      <c r="AB2073" s="110"/>
      <c r="AC2073" s="110"/>
      <c r="AD2073" s="110"/>
      <c r="AE2073" s="110"/>
      <c r="AF2073" s="110"/>
      <c r="AG2073" s="110"/>
      <c r="AH2073" s="110"/>
      <c r="AI2073" s="110"/>
      <c r="AJ2073" s="110"/>
      <c r="AK2073" s="110"/>
      <c r="AL2073" s="110"/>
      <c r="AM2073" s="110"/>
      <c r="AN2073" s="110"/>
      <c r="AO2073" s="110"/>
      <c r="AP2073" s="110"/>
      <c r="AQ2073" s="110"/>
      <c r="AR2073" s="110"/>
      <c r="AS2073" s="110"/>
      <c r="AT2073" s="110"/>
      <c r="AU2073" s="110"/>
      <c r="AV2073" s="110"/>
      <c r="AW2073" s="110"/>
      <c r="AX2073" s="110"/>
      <c r="AY2073" s="110"/>
      <c r="AZ2073" s="110"/>
    </row>
    <row r="2074" spans="2:52" s="16" customFormat="1" x14ac:dyDescent="0.25">
      <c r="B2074" s="53"/>
      <c r="C2074" s="15"/>
      <c r="I2074" s="15"/>
      <c r="O2074" s="110"/>
      <c r="P2074" s="110"/>
      <c r="Q2074" s="110"/>
      <c r="R2074" s="110"/>
      <c r="S2074" s="110"/>
      <c r="T2074" s="110"/>
      <c r="U2074" s="110"/>
      <c r="V2074" s="110"/>
      <c r="W2074" s="110"/>
      <c r="X2074" s="110"/>
      <c r="Y2074" s="110"/>
      <c r="Z2074" s="110"/>
      <c r="AA2074" s="110"/>
      <c r="AB2074" s="110"/>
      <c r="AC2074" s="110"/>
      <c r="AD2074" s="110"/>
      <c r="AE2074" s="110"/>
      <c r="AF2074" s="110"/>
      <c r="AG2074" s="110"/>
      <c r="AH2074" s="110"/>
      <c r="AI2074" s="110"/>
      <c r="AJ2074" s="110"/>
      <c r="AK2074" s="110"/>
      <c r="AL2074" s="110"/>
      <c r="AM2074" s="110"/>
      <c r="AN2074" s="110"/>
      <c r="AO2074" s="110"/>
      <c r="AP2074" s="110"/>
      <c r="AQ2074" s="110"/>
      <c r="AR2074" s="110"/>
      <c r="AS2074" s="110"/>
      <c r="AT2074" s="110"/>
      <c r="AU2074" s="110"/>
      <c r="AV2074" s="110"/>
      <c r="AW2074" s="110"/>
      <c r="AX2074" s="110"/>
      <c r="AY2074" s="110"/>
      <c r="AZ2074" s="110"/>
    </row>
    <row r="2075" spans="2:52" s="16" customFormat="1" x14ac:dyDescent="0.25">
      <c r="B2075" s="53"/>
      <c r="C2075" s="15"/>
      <c r="I2075" s="15"/>
      <c r="O2075" s="110"/>
      <c r="P2075" s="110"/>
      <c r="Q2075" s="110"/>
      <c r="R2075" s="110"/>
      <c r="S2075" s="110"/>
      <c r="T2075" s="110"/>
      <c r="U2075" s="110"/>
      <c r="V2075" s="110"/>
      <c r="W2075" s="110"/>
      <c r="X2075" s="110"/>
      <c r="Y2075" s="110"/>
      <c r="Z2075" s="110"/>
      <c r="AA2075" s="110"/>
      <c r="AB2075" s="110"/>
      <c r="AC2075" s="110"/>
      <c r="AD2075" s="110"/>
      <c r="AE2075" s="110"/>
      <c r="AF2075" s="110"/>
      <c r="AG2075" s="110"/>
      <c r="AH2075" s="110"/>
      <c r="AI2075" s="110"/>
      <c r="AJ2075" s="110"/>
      <c r="AK2075" s="110"/>
      <c r="AL2075" s="110"/>
      <c r="AM2075" s="110"/>
      <c r="AN2075" s="110"/>
      <c r="AO2075" s="110"/>
      <c r="AP2075" s="110"/>
      <c r="AQ2075" s="110"/>
      <c r="AR2075" s="110"/>
      <c r="AS2075" s="110"/>
      <c r="AT2075" s="110"/>
      <c r="AU2075" s="110"/>
      <c r="AV2075" s="110"/>
      <c r="AW2075" s="110"/>
      <c r="AX2075" s="110"/>
      <c r="AY2075" s="110"/>
      <c r="AZ2075" s="110"/>
    </row>
    <row r="2076" spans="2:52" s="16" customFormat="1" x14ac:dyDescent="0.25">
      <c r="B2076" s="53"/>
      <c r="C2076" s="15"/>
      <c r="I2076" s="15"/>
      <c r="O2076" s="110"/>
      <c r="P2076" s="110"/>
      <c r="Q2076" s="110"/>
      <c r="R2076" s="110"/>
      <c r="S2076" s="110"/>
      <c r="T2076" s="110"/>
      <c r="U2076" s="110"/>
      <c r="V2076" s="110"/>
      <c r="W2076" s="110"/>
      <c r="X2076" s="110"/>
      <c r="Y2076" s="110"/>
      <c r="Z2076" s="110"/>
      <c r="AA2076" s="110"/>
      <c r="AB2076" s="110"/>
      <c r="AC2076" s="110"/>
      <c r="AD2076" s="110"/>
      <c r="AE2076" s="110"/>
      <c r="AF2076" s="110"/>
      <c r="AG2076" s="110"/>
      <c r="AH2076" s="110"/>
      <c r="AI2076" s="110"/>
      <c r="AJ2076" s="110"/>
      <c r="AK2076" s="110"/>
      <c r="AL2076" s="110"/>
      <c r="AM2076" s="110"/>
      <c r="AN2076" s="110"/>
      <c r="AO2076" s="110"/>
      <c r="AP2076" s="110"/>
      <c r="AQ2076" s="110"/>
      <c r="AR2076" s="110"/>
      <c r="AS2076" s="110"/>
      <c r="AT2076" s="110"/>
      <c r="AU2076" s="110"/>
      <c r="AV2076" s="110"/>
      <c r="AW2076" s="110"/>
      <c r="AX2076" s="110"/>
      <c r="AY2076" s="110"/>
      <c r="AZ2076" s="110"/>
    </row>
    <row r="2077" spans="2:52" s="16" customFormat="1" x14ac:dyDescent="0.25">
      <c r="B2077" s="53"/>
      <c r="C2077" s="15"/>
      <c r="I2077" s="15"/>
      <c r="O2077" s="110"/>
      <c r="P2077" s="110"/>
      <c r="Q2077" s="110"/>
      <c r="R2077" s="110"/>
      <c r="S2077" s="110"/>
      <c r="T2077" s="110"/>
      <c r="U2077" s="110"/>
      <c r="V2077" s="110"/>
      <c r="W2077" s="110"/>
      <c r="X2077" s="110"/>
      <c r="Y2077" s="110"/>
      <c r="Z2077" s="110"/>
      <c r="AA2077" s="110"/>
      <c r="AB2077" s="110"/>
      <c r="AC2077" s="110"/>
      <c r="AD2077" s="110"/>
      <c r="AE2077" s="110"/>
      <c r="AF2077" s="110"/>
      <c r="AG2077" s="110"/>
      <c r="AH2077" s="110"/>
      <c r="AI2077" s="110"/>
      <c r="AJ2077" s="110"/>
      <c r="AK2077" s="110"/>
      <c r="AL2077" s="110"/>
      <c r="AM2077" s="110"/>
      <c r="AN2077" s="110"/>
      <c r="AO2077" s="110"/>
      <c r="AP2077" s="110"/>
      <c r="AQ2077" s="110"/>
      <c r="AR2077" s="110"/>
      <c r="AS2077" s="110"/>
      <c r="AT2077" s="110"/>
      <c r="AU2077" s="110"/>
      <c r="AV2077" s="110"/>
      <c r="AW2077" s="110"/>
      <c r="AX2077" s="110"/>
      <c r="AY2077" s="110"/>
      <c r="AZ2077" s="110"/>
    </row>
    <row r="2078" spans="2:52" s="16" customFormat="1" x14ac:dyDescent="0.25">
      <c r="B2078" s="53"/>
      <c r="C2078" s="15"/>
      <c r="I2078" s="15"/>
      <c r="O2078" s="110"/>
      <c r="P2078" s="110"/>
      <c r="Q2078" s="110"/>
      <c r="R2078" s="110"/>
      <c r="S2078" s="110"/>
      <c r="T2078" s="110"/>
      <c r="U2078" s="110"/>
      <c r="V2078" s="110"/>
      <c r="W2078" s="110"/>
      <c r="X2078" s="110"/>
      <c r="Y2078" s="110"/>
      <c r="Z2078" s="110"/>
      <c r="AA2078" s="110"/>
      <c r="AB2078" s="110"/>
      <c r="AC2078" s="110"/>
      <c r="AD2078" s="110"/>
      <c r="AE2078" s="110"/>
      <c r="AF2078" s="110"/>
      <c r="AG2078" s="110"/>
      <c r="AH2078" s="110"/>
      <c r="AI2078" s="110"/>
      <c r="AJ2078" s="110"/>
      <c r="AK2078" s="110"/>
      <c r="AL2078" s="110"/>
      <c r="AM2078" s="110"/>
      <c r="AN2078" s="110"/>
      <c r="AO2078" s="110"/>
      <c r="AP2078" s="110"/>
      <c r="AQ2078" s="110"/>
      <c r="AR2078" s="110"/>
      <c r="AS2078" s="110"/>
      <c r="AT2078" s="110"/>
      <c r="AU2078" s="110"/>
      <c r="AV2078" s="110"/>
      <c r="AW2078" s="110"/>
      <c r="AX2078" s="110"/>
      <c r="AY2078" s="110"/>
      <c r="AZ2078" s="110"/>
    </row>
    <row r="2079" spans="2:52" s="16" customFormat="1" x14ac:dyDescent="0.25">
      <c r="B2079" s="53"/>
      <c r="C2079" s="15"/>
      <c r="I2079" s="15"/>
      <c r="O2079" s="110"/>
      <c r="P2079" s="110"/>
      <c r="Q2079" s="110"/>
      <c r="R2079" s="110"/>
      <c r="S2079" s="110"/>
      <c r="T2079" s="110"/>
      <c r="U2079" s="110"/>
      <c r="V2079" s="110"/>
      <c r="W2079" s="110"/>
      <c r="X2079" s="110"/>
      <c r="Y2079" s="110"/>
      <c r="Z2079" s="110"/>
      <c r="AA2079" s="110"/>
      <c r="AB2079" s="110"/>
      <c r="AC2079" s="110"/>
      <c r="AD2079" s="110"/>
      <c r="AE2079" s="110"/>
      <c r="AF2079" s="110"/>
      <c r="AG2079" s="110"/>
      <c r="AH2079" s="110"/>
      <c r="AI2079" s="110"/>
      <c r="AJ2079" s="110"/>
      <c r="AK2079" s="110"/>
      <c r="AL2079" s="110"/>
      <c r="AM2079" s="110"/>
      <c r="AN2079" s="110"/>
      <c r="AO2079" s="110"/>
      <c r="AP2079" s="110"/>
      <c r="AQ2079" s="110"/>
      <c r="AR2079" s="110"/>
      <c r="AS2079" s="110"/>
      <c r="AT2079" s="110"/>
      <c r="AU2079" s="110"/>
      <c r="AV2079" s="110"/>
      <c r="AW2079" s="110"/>
      <c r="AX2079" s="110"/>
      <c r="AY2079" s="110"/>
      <c r="AZ2079" s="110"/>
    </row>
    <row r="2080" spans="2:52" s="16" customFormat="1" x14ac:dyDescent="0.25">
      <c r="B2080" s="53"/>
      <c r="C2080" s="15"/>
      <c r="I2080" s="15"/>
      <c r="O2080" s="110"/>
      <c r="P2080" s="110"/>
      <c r="Q2080" s="110"/>
      <c r="R2080" s="110"/>
      <c r="S2080" s="110"/>
      <c r="T2080" s="110"/>
      <c r="U2080" s="110"/>
      <c r="V2080" s="110"/>
      <c r="W2080" s="110"/>
      <c r="X2080" s="110"/>
      <c r="Y2080" s="110"/>
      <c r="Z2080" s="110"/>
      <c r="AA2080" s="110"/>
      <c r="AB2080" s="110"/>
      <c r="AC2080" s="110"/>
      <c r="AD2080" s="110"/>
      <c r="AE2080" s="110"/>
      <c r="AF2080" s="110"/>
      <c r="AG2080" s="110"/>
      <c r="AH2080" s="110"/>
      <c r="AI2080" s="110"/>
      <c r="AJ2080" s="110"/>
      <c r="AK2080" s="110"/>
      <c r="AL2080" s="110"/>
      <c r="AM2080" s="110"/>
      <c r="AN2080" s="110"/>
      <c r="AO2080" s="110"/>
      <c r="AP2080" s="110"/>
      <c r="AQ2080" s="110"/>
      <c r="AR2080" s="110"/>
      <c r="AS2080" s="110"/>
      <c r="AT2080" s="110"/>
      <c r="AU2080" s="110"/>
      <c r="AV2080" s="110"/>
      <c r="AW2080" s="110"/>
      <c r="AX2080" s="110"/>
      <c r="AY2080" s="110"/>
      <c r="AZ2080" s="110"/>
    </row>
    <row r="2081" spans="2:52" s="16" customFormat="1" x14ac:dyDescent="0.25">
      <c r="B2081" s="53"/>
      <c r="C2081" s="15"/>
      <c r="I2081" s="15"/>
      <c r="O2081" s="110"/>
      <c r="P2081" s="110"/>
      <c r="Q2081" s="110"/>
      <c r="R2081" s="110"/>
      <c r="S2081" s="110"/>
      <c r="T2081" s="110"/>
      <c r="U2081" s="110"/>
      <c r="V2081" s="110"/>
      <c r="W2081" s="110"/>
      <c r="X2081" s="110"/>
      <c r="Y2081" s="110"/>
      <c r="Z2081" s="110"/>
      <c r="AA2081" s="110"/>
      <c r="AB2081" s="110"/>
      <c r="AC2081" s="110"/>
      <c r="AD2081" s="110"/>
      <c r="AE2081" s="110"/>
      <c r="AF2081" s="110"/>
      <c r="AG2081" s="110"/>
      <c r="AH2081" s="110"/>
      <c r="AI2081" s="110"/>
      <c r="AJ2081" s="110"/>
      <c r="AK2081" s="110"/>
      <c r="AL2081" s="110"/>
      <c r="AM2081" s="110"/>
      <c r="AN2081" s="110"/>
      <c r="AO2081" s="110"/>
      <c r="AP2081" s="110"/>
      <c r="AQ2081" s="110"/>
      <c r="AR2081" s="110"/>
      <c r="AS2081" s="110"/>
      <c r="AT2081" s="110"/>
      <c r="AU2081" s="110"/>
      <c r="AV2081" s="110"/>
      <c r="AW2081" s="110"/>
      <c r="AX2081" s="110"/>
      <c r="AY2081" s="110"/>
      <c r="AZ2081" s="110"/>
    </row>
    <row r="2082" spans="2:52" s="16" customFormat="1" x14ac:dyDescent="0.25">
      <c r="B2082" s="53"/>
      <c r="C2082" s="15"/>
      <c r="I2082" s="15"/>
      <c r="O2082" s="110"/>
      <c r="P2082" s="110"/>
      <c r="Q2082" s="110"/>
      <c r="R2082" s="110"/>
      <c r="S2082" s="110"/>
      <c r="T2082" s="110"/>
      <c r="U2082" s="110"/>
      <c r="V2082" s="110"/>
      <c r="W2082" s="110"/>
      <c r="X2082" s="110"/>
      <c r="Y2082" s="110"/>
      <c r="Z2082" s="110"/>
      <c r="AA2082" s="110"/>
      <c r="AB2082" s="110"/>
      <c r="AC2082" s="110"/>
      <c r="AD2082" s="110"/>
      <c r="AE2082" s="110"/>
      <c r="AF2082" s="110"/>
      <c r="AG2082" s="110"/>
      <c r="AH2082" s="110"/>
      <c r="AI2082" s="110"/>
      <c r="AJ2082" s="110"/>
      <c r="AK2082" s="110"/>
      <c r="AL2082" s="110"/>
      <c r="AM2082" s="110"/>
      <c r="AN2082" s="110"/>
      <c r="AO2082" s="110"/>
      <c r="AP2082" s="110"/>
      <c r="AQ2082" s="110"/>
      <c r="AR2082" s="110"/>
      <c r="AS2082" s="110"/>
      <c r="AT2082" s="110"/>
      <c r="AU2082" s="110"/>
      <c r="AV2082" s="110"/>
      <c r="AW2082" s="110"/>
      <c r="AX2082" s="110"/>
      <c r="AY2082" s="110"/>
      <c r="AZ2082" s="110"/>
    </row>
    <row r="2083" spans="2:52" s="16" customFormat="1" x14ac:dyDescent="0.25">
      <c r="B2083" s="53"/>
      <c r="C2083" s="15"/>
      <c r="I2083" s="15"/>
      <c r="O2083" s="110"/>
      <c r="P2083" s="110"/>
      <c r="Q2083" s="110"/>
      <c r="R2083" s="110"/>
      <c r="S2083" s="110"/>
      <c r="T2083" s="110"/>
      <c r="U2083" s="110"/>
      <c r="V2083" s="110"/>
      <c r="W2083" s="110"/>
      <c r="X2083" s="110"/>
      <c r="Y2083" s="110"/>
      <c r="Z2083" s="110"/>
      <c r="AA2083" s="110"/>
      <c r="AB2083" s="110"/>
      <c r="AC2083" s="110"/>
      <c r="AD2083" s="110"/>
      <c r="AE2083" s="110"/>
      <c r="AF2083" s="110"/>
      <c r="AG2083" s="110"/>
      <c r="AH2083" s="110"/>
      <c r="AI2083" s="110"/>
      <c r="AJ2083" s="110"/>
      <c r="AK2083" s="110"/>
      <c r="AL2083" s="110"/>
      <c r="AM2083" s="110"/>
      <c r="AN2083" s="110"/>
      <c r="AO2083" s="110"/>
      <c r="AP2083" s="110"/>
      <c r="AQ2083" s="110"/>
      <c r="AR2083" s="110"/>
      <c r="AS2083" s="110"/>
      <c r="AT2083" s="110"/>
      <c r="AU2083" s="110"/>
      <c r="AV2083" s="110"/>
      <c r="AW2083" s="110"/>
      <c r="AX2083" s="110"/>
      <c r="AY2083" s="110"/>
      <c r="AZ2083" s="110"/>
    </row>
    <row r="2084" spans="2:52" s="16" customFormat="1" x14ac:dyDescent="0.25">
      <c r="B2084" s="53"/>
      <c r="C2084" s="15"/>
      <c r="I2084" s="15"/>
      <c r="O2084" s="110"/>
      <c r="P2084" s="110"/>
      <c r="Q2084" s="110"/>
      <c r="R2084" s="110"/>
      <c r="S2084" s="110"/>
      <c r="T2084" s="110"/>
      <c r="U2084" s="110"/>
      <c r="V2084" s="110"/>
      <c r="W2084" s="110"/>
      <c r="X2084" s="110"/>
      <c r="Y2084" s="110"/>
      <c r="Z2084" s="110"/>
      <c r="AA2084" s="110"/>
      <c r="AB2084" s="110"/>
      <c r="AC2084" s="110"/>
      <c r="AD2084" s="110"/>
      <c r="AE2084" s="110"/>
      <c r="AF2084" s="110"/>
      <c r="AG2084" s="110"/>
      <c r="AH2084" s="110"/>
      <c r="AI2084" s="110"/>
      <c r="AJ2084" s="110"/>
      <c r="AK2084" s="110"/>
      <c r="AL2084" s="110"/>
      <c r="AM2084" s="110"/>
      <c r="AN2084" s="110"/>
      <c r="AO2084" s="110"/>
      <c r="AP2084" s="110"/>
      <c r="AQ2084" s="110"/>
      <c r="AR2084" s="110"/>
      <c r="AS2084" s="110"/>
      <c r="AT2084" s="110"/>
      <c r="AU2084" s="110"/>
      <c r="AV2084" s="110"/>
      <c r="AW2084" s="110"/>
      <c r="AX2084" s="110"/>
      <c r="AY2084" s="110"/>
      <c r="AZ2084" s="110"/>
    </row>
    <row r="2085" spans="2:52" s="16" customFormat="1" x14ac:dyDescent="0.25">
      <c r="B2085" s="53"/>
      <c r="C2085" s="15"/>
      <c r="I2085" s="15"/>
      <c r="O2085" s="110"/>
      <c r="P2085" s="110"/>
      <c r="Q2085" s="110"/>
      <c r="R2085" s="110"/>
      <c r="S2085" s="110"/>
      <c r="T2085" s="110"/>
      <c r="U2085" s="110"/>
      <c r="V2085" s="110"/>
      <c r="W2085" s="110"/>
      <c r="X2085" s="110"/>
      <c r="Y2085" s="110"/>
      <c r="Z2085" s="110"/>
      <c r="AA2085" s="110"/>
      <c r="AB2085" s="110"/>
      <c r="AC2085" s="110"/>
      <c r="AD2085" s="110"/>
      <c r="AE2085" s="110"/>
      <c r="AF2085" s="110"/>
      <c r="AG2085" s="110"/>
      <c r="AH2085" s="110"/>
      <c r="AI2085" s="110"/>
      <c r="AJ2085" s="110"/>
      <c r="AK2085" s="110"/>
      <c r="AL2085" s="110"/>
      <c r="AM2085" s="110"/>
      <c r="AN2085" s="110"/>
      <c r="AO2085" s="110"/>
      <c r="AP2085" s="110"/>
      <c r="AQ2085" s="110"/>
      <c r="AR2085" s="110"/>
      <c r="AS2085" s="110"/>
      <c r="AT2085" s="110"/>
      <c r="AU2085" s="110"/>
      <c r="AV2085" s="110"/>
      <c r="AW2085" s="110"/>
      <c r="AX2085" s="110"/>
      <c r="AY2085" s="110"/>
      <c r="AZ2085" s="110"/>
    </row>
    <row r="2086" spans="2:52" s="16" customFormat="1" x14ac:dyDescent="0.25">
      <c r="B2086" s="53"/>
      <c r="C2086" s="15"/>
      <c r="I2086" s="15"/>
      <c r="O2086" s="110"/>
      <c r="P2086" s="110"/>
      <c r="Q2086" s="110"/>
      <c r="R2086" s="110"/>
      <c r="S2086" s="110"/>
      <c r="T2086" s="110"/>
      <c r="U2086" s="110"/>
      <c r="V2086" s="110"/>
      <c r="W2086" s="110"/>
      <c r="X2086" s="110"/>
      <c r="Y2086" s="110"/>
      <c r="Z2086" s="110"/>
      <c r="AA2086" s="110"/>
      <c r="AB2086" s="110"/>
      <c r="AC2086" s="110"/>
      <c r="AD2086" s="110"/>
      <c r="AE2086" s="110"/>
      <c r="AF2086" s="110"/>
      <c r="AG2086" s="110"/>
      <c r="AH2086" s="110"/>
      <c r="AI2086" s="110"/>
      <c r="AJ2086" s="110"/>
      <c r="AK2086" s="110"/>
      <c r="AL2086" s="110"/>
      <c r="AM2086" s="110"/>
      <c r="AN2086" s="110"/>
      <c r="AO2086" s="110"/>
      <c r="AP2086" s="110"/>
      <c r="AQ2086" s="110"/>
      <c r="AR2086" s="110"/>
      <c r="AS2086" s="110"/>
      <c r="AT2086" s="110"/>
      <c r="AU2086" s="110"/>
      <c r="AV2086" s="110"/>
      <c r="AW2086" s="110"/>
      <c r="AX2086" s="110"/>
      <c r="AY2086" s="110"/>
      <c r="AZ2086" s="110"/>
    </row>
    <row r="2087" spans="2:52" s="16" customFormat="1" x14ac:dyDescent="0.25">
      <c r="B2087" s="53"/>
      <c r="C2087" s="15"/>
      <c r="I2087" s="15"/>
      <c r="O2087" s="110"/>
      <c r="P2087" s="110"/>
      <c r="Q2087" s="110"/>
      <c r="R2087" s="110"/>
      <c r="S2087" s="110"/>
      <c r="T2087" s="110"/>
      <c r="U2087" s="110"/>
      <c r="V2087" s="110"/>
      <c r="W2087" s="110"/>
      <c r="X2087" s="110"/>
      <c r="Y2087" s="110"/>
      <c r="Z2087" s="110"/>
      <c r="AA2087" s="110"/>
      <c r="AB2087" s="110"/>
      <c r="AC2087" s="110"/>
      <c r="AD2087" s="110"/>
      <c r="AE2087" s="110"/>
      <c r="AF2087" s="110"/>
      <c r="AG2087" s="110"/>
      <c r="AH2087" s="110"/>
      <c r="AI2087" s="110"/>
      <c r="AJ2087" s="110"/>
      <c r="AK2087" s="110"/>
      <c r="AL2087" s="110"/>
      <c r="AM2087" s="110"/>
      <c r="AN2087" s="110"/>
      <c r="AO2087" s="110"/>
      <c r="AP2087" s="110"/>
      <c r="AQ2087" s="110"/>
      <c r="AR2087" s="110"/>
      <c r="AS2087" s="110"/>
      <c r="AT2087" s="110"/>
      <c r="AU2087" s="110"/>
      <c r="AV2087" s="110"/>
      <c r="AW2087" s="110"/>
      <c r="AX2087" s="110"/>
      <c r="AY2087" s="110"/>
      <c r="AZ2087" s="110"/>
    </row>
    <row r="2088" spans="2:52" s="16" customFormat="1" x14ac:dyDescent="0.25">
      <c r="B2088" s="53"/>
      <c r="C2088" s="15"/>
      <c r="I2088" s="15"/>
      <c r="O2088" s="110"/>
      <c r="P2088" s="110"/>
      <c r="Q2088" s="110"/>
      <c r="R2088" s="110"/>
      <c r="S2088" s="110"/>
      <c r="T2088" s="110"/>
      <c r="U2088" s="110"/>
      <c r="V2088" s="110"/>
      <c r="W2088" s="110"/>
      <c r="X2088" s="110"/>
      <c r="Y2088" s="110"/>
      <c r="Z2088" s="110"/>
      <c r="AA2088" s="110"/>
      <c r="AB2088" s="110"/>
      <c r="AC2088" s="110"/>
      <c r="AD2088" s="110"/>
      <c r="AE2088" s="110"/>
      <c r="AF2088" s="110"/>
      <c r="AG2088" s="110"/>
      <c r="AH2088" s="110"/>
      <c r="AI2088" s="110"/>
      <c r="AJ2088" s="110"/>
      <c r="AK2088" s="110"/>
      <c r="AL2088" s="110"/>
      <c r="AM2088" s="110"/>
      <c r="AN2088" s="110"/>
      <c r="AO2088" s="110"/>
      <c r="AP2088" s="110"/>
      <c r="AQ2088" s="110"/>
      <c r="AR2088" s="110"/>
      <c r="AS2088" s="110"/>
      <c r="AT2088" s="110"/>
      <c r="AU2088" s="110"/>
      <c r="AV2088" s="110"/>
      <c r="AW2088" s="110"/>
      <c r="AX2088" s="110"/>
      <c r="AY2088" s="110"/>
      <c r="AZ2088" s="110"/>
    </row>
    <row r="2089" spans="2:52" s="16" customFormat="1" x14ac:dyDescent="0.25">
      <c r="B2089" s="53"/>
      <c r="C2089" s="15"/>
      <c r="I2089" s="15"/>
      <c r="O2089" s="110"/>
      <c r="P2089" s="110"/>
      <c r="Q2089" s="110"/>
      <c r="R2089" s="110"/>
      <c r="S2089" s="110"/>
      <c r="T2089" s="110"/>
      <c r="U2089" s="110"/>
      <c r="V2089" s="110"/>
      <c r="W2089" s="110"/>
      <c r="X2089" s="110"/>
      <c r="Y2089" s="110"/>
      <c r="Z2089" s="110"/>
      <c r="AA2089" s="110"/>
      <c r="AB2089" s="110"/>
      <c r="AC2089" s="110"/>
      <c r="AD2089" s="110"/>
      <c r="AE2089" s="110"/>
      <c r="AF2089" s="110"/>
      <c r="AG2089" s="110"/>
      <c r="AH2089" s="110"/>
      <c r="AI2089" s="110"/>
      <c r="AJ2089" s="110"/>
      <c r="AK2089" s="110"/>
      <c r="AL2089" s="110"/>
      <c r="AM2089" s="110"/>
      <c r="AN2089" s="110"/>
      <c r="AO2089" s="110"/>
      <c r="AP2089" s="110"/>
      <c r="AQ2089" s="110"/>
      <c r="AR2089" s="110"/>
      <c r="AS2089" s="110"/>
      <c r="AT2089" s="110"/>
      <c r="AU2089" s="110"/>
      <c r="AV2089" s="110"/>
      <c r="AW2089" s="110"/>
      <c r="AX2089" s="110"/>
      <c r="AY2089" s="110"/>
      <c r="AZ2089" s="110"/>
    </row>
    <row r="2090" spans="2:52" s="16" customFormat="1" x14ac:dyDescent="0.25">
      <c r="B2090" s="53"/>
      <c r="C2090" s="15"/>
      <c r="I2090" s="15"/>
      <c r="O2090" s="110"/>
      <c r="P2090" s="110"/>
      <c r="Q2090" s="110"/>
      <c r="R2090" s="110"/>
      <c r="S2090" s="110"/>
      <c r="T2090" s="110"/>
      <c r="U2090" s="110"/>
      <c r="V2090" s="110"/>
      <c r="W2090" s="110"/>
      <c r="X2090" s="110"/>
      <c r="Y2090" s="110"/>
      <c r="Z2090" s="110"/>
      <c r="AA2090" s="110"/>
      <c r="AB2090" s="110"/>
      <c r="AC2090" s="110"/>
      <c r="AD2090" s="110"/>
      <c r="AE2090" s="110"/>
      <c r="AF2090" s="110"/>
      <c r="AG2090" s="110"/>
      <c r="AH2090" s="110"/>
      <c r="AI2090" s="110"/>
      <c r="AJ2090" s="110"/>
      <c r="AK2090" s="110"/>
      <c r="AL2090" s="110"/>
      <c r="AM2090" s="110"/>
      <c r="AN2090" s="110"/>
      <c r="AO2090" s="110"/>
      <c r="AP2090" s="110"/>
      <c r="AQ2090" s="110"/>
      <c r="AR2090" s="110"/>
      <c r="AS2090" s="110"/>
      <c r="AT2090" s="110"/>
      <c r="AU2090" s="110"/>
      <c r="AV2090" s="110"/>
      <c r="AW2090" s="110"/>
      <c r="AX2090" s="110"/>
      <c r="AY2090" s="110"/>
      <c r="AZ2090" s="110"/>
    </row>
    <row r="2091" spans="2:52" s="16" customFormat="1" x14ac:dyDescent="0.25">
      <c r="B2091" s="53"/>
      <c r="C2091" s="15"/>
      <c r="I2091" s="15"/>
      <c r="O2091" s="110"/>
      <c r="P2091" s="110"/>
      <c r="Q2091" s="110"/>
      <c r="R2091" s="110"/>
      <c r="S2091" s="110"/>
      <c r="T2091" s="110"/>
      <c r="U2091" s="110"/>
      <c r="V2091" s="110"/>
      <c r="W2091" s="110"/>
      <c r="X2091" s="110"/>
      <c r="Y2091" s="110"/>
      <c r="Z2091" s="110"/>
      <c r="AA2091" s="110"/>
      <c r="AB2091" s="110"/>
      <c r="AC2091" s="110"/>
      <c r="AD2091" s="110"/>
      <c r="AE2091" s="110"/>
      <c r="AF2091" s="110"/>
      <c r="AG2091" s="110"/>
      <c r="AH2091" s="110"/>
      <c r="AI2091" s="110"/>
      <c r="AJ2091" s="110"/>
      <c r="AK2091" s="110"/>
      <c r="AL2091" s="110"/>
      <c r="AM2091" s="110"/>
      <c r="AN2091" s="110"/>
      <c r="AO2091" s="110"/>
      <c r="AP2091" s="110"/>
      <c r="AQ2091" s="110"/>
      <c r="AR2091" s="110"/>
      <c r="AS2091" s="110"/>
      <c r="AT2091" s="110"/>
      <c r="AU2091" s="110"/>
      <c r="AV2091" s="110"/>
      <c r="AW2091" s="110"/>
      <c r="AX2091" s="110"/>
      <c r="AY2091" s="110"/>
      <c r="AZ2091" s="110"/>
    </row>
    <row r="2092" spans="2:52" s="16" customFormat="1" x14ac:dyDescent="0.25">
      <c r="B2092" s="53"/>
      <c r="C2092" s="15"/>
      <c r="I2092" s="15"/>
      <c r="O2092" s="110"/>
      <c r="P2092" s="110"/>
      <c r="Q2092" s="110"/>
      <c r="R2092" s="110"/>
      <c r="S2092" s="110"/>
      <c r="T2092" s="110"/>
      <c r="U2092" s="110"/>
      <c r="V2092" s="110"/>
      <c r="W2092" s="110"/>
      <c r="X2092" s="110"/>
      <c r="Y2092" s="110"/>
      <c r="Z2092" s="110"/>
      <c r="AA2092" s="110"/>
      <c r="AB2092" s="110"/>
      <c r="AC2092" s="110"/>
      <c r="AD2092" s="110"/>
      <c r="AE2092" s="110"/>
      <c r="AF2092" s="110"/>
      <c r="AG2092" s="110"/>
      <c r="AH2092" s="110"/>
      <c r="AI2092" s="110"/>
      <c r="AJ2092" s="110"/>
      <c r="AK2092" s="110"/>
      <c r="AL2092" s="110"/>
      <c r="AM2092" s="110"/>
      <c r="AN2092" s="110"/>
      <c r="AO2092" s="110"/>
      <c r="AP2092" s="110"/>
      <c r="AQ2092" s="110"/>
      <c r="AR2092" s="110"/>
      <c r="AS2092" s="110"/>
      <c r="AT2092" s="110"/>
      <c r="AU2092" s="110"/>
      <c r="AV2092" s="110"/>
      <c r="AW2092" s="110"/>
      <c r="AX2092" s="110"/>
      <c r="AY2092" s="110"/>
      <c r="AZ2092" s="110"/>
    </row>
    <row r="2093" spans="2:52" s="16" customFormat="1" x14ac:dyDescent="0.25">
      <c r="B2093" s="53"/>
      <c r="C2093" s="15"/>
      <c r="I2093" s="15"/>
      <c r="O2093" s="110"/>
      <c r="P2093" s="110"/>
      <c r="Q2093" s="110"/>
      <c r="R2093" s="110"/>
      <c r="S2093" s="110"/>
      <c r="T2093" s="110"/>
      <c r="U2093" s="110"/>
      <c r="V2093" s="110"/>
      <c r="W2093" s="110"/>
      <c r="X2093" s="110"/>
      <c r="Y2093" s="110"/>
      <c r="Z2093" s="110"/>
      <c r="AA2093" s="110"/>
      <c r="AB2093" s="110"/>
      <c r="AC2093" s="110"/>
      <c r="AD2093" s="110"/>
      <c r="AE2093" s="110"/>
      <c r="AF2093" s="110"/>
      <c r="AG2093" s="110"/>
      <c r="AH2093" s="110"/>
      <c r="AI2093" s="110"/>
      <c r="AJ2093" s="110"/>
      <c r="AK2093" s="110"/>
      <c r="AL2093" s="110"/>
      <c r="AM2093" s="110"/>
      <c r="AN2093" s="110"/>
      <c r="AO2093" s="110"/>
      <c r="AP2093" s="110"/>
      <c r="AQ2093" s="110"/>
      <c r="AR2093" s="110"/>
      <c r="AS2093" s="110"/>
      <c r="AT2093" s="110"/>
      <c r="AU2093" s="110"/>
      <c r="AV2093" s="110"/>
      <c r="AW2093" s="110"/>
      <c r="AX2093" s="110"/>
      <c r="AY2093" s="110"/>
      <c r="AZ2093" s="110"/>
    </row>
    <row r="2094" spans="2:52" s="16" customFormat="1" x14ac:dyDescent="0.25">
      <c r="B2094" s="53"/>
      <c r="C2094" s="15"/>
      <c r="I2094" s="15"/>
      <c r="O2094" s="110"/>
      <c r="P2094" s="110"/>
      <c r="Q2094" s="110"/>
      <c r="R2094" s="110"/>
      <c r="S2094" s="110"/>
      <c r="T2094" s="110"/>
      <c r="U2094" s="110"/>
      <c r="V2094" s="110"/>
      <c r="W2094" s="110"/>
      <c r="X2094" s="110"/>
      <c r="Y2094" s="110"/>
      <c r="Z2094" s="110"/>
      <c r="AA2094" s="110"/>
      <c r="AB2094" s="110"/>
      <c r="AC2094" s="110"/>
      <c r="AD2094" s="110"/>
      <c r="AE2094" s="110"/>
      <c r="AF2094" s="110"/>
      <c r="AG2094" s="110"/>
      <c r="AH2094" s="110"/>
      <c r="AI2094" s="110"/>
      <c r="AJ2094" s="110"/>
      <c r="AK2094" s="110"/>
      <c r="AL2094" s="110"/>
      <c r="AM2094" s="110"/>
      <c r="AN2094" s="110"/>
      <c r="AO2094" s="110"/>
      <c r="AP2094" s="110"/>
      <c r="AQ2094" s="110"/>
      <c r="AR2094" s="110"/>
      <c r="AS2094" s="110"/>
      <c r="AT2094" s="110"/>
      <c r="AU2094" s="110"/>
      <c r="AV2094" s="110"/>
      <c r="AW2094" s="110"/>
      <c r="AX2094" s="110"/>
      <c r="AY2094" s="110"/>
      <c r="AZ2094" s="110"/>
    </row>
    <row r="2095" spans="2:52" s="16" customFormat="1" x14ac:dyDescent="0.25">
      <c r="B2095" s="53"/>
      <c r="C2095" s="15"/>
      <c r="I2095" s="15"/>
      <c r="O2095" s="110"/>
      <c r="P2095" s="110"/>
      <c r="Q2095" s="110"/>
      <c r="R2095" s="110"/>
      <c r="S2095" s="110"/>
      <c r="T2095" s="110"/>
      <c r="U2095" s="110"/>
      <c r="V2095" s="110"/>
      <c r="W2095" s="110"/>
      <c r="X2095" s="110"/>
      <c r="Y2095" s="110"/>
      <c r="Z2095" s="110"/>
      <c r="AA2095" s="110"/>
      <c r="AB2095" s="110"/>
      <c r="AC2095" s="110"/>
      <c r="AD2095" s="110"/>
      <c r="AE2095" s="110"/>
      <c r="AF2095" s="110"/>
      <c r="AG2095" s="110"/>
      <c r="AH2095" s="110"/>
      <c r="AI2095" s="110"/>
      <c r="AJ2095" s="110"/>
      <c r="AK2095" s="110"/>
      <c r="AL2095" s="110"/>
      <c r="AM2095" s="110"/>
      <c r="AN2095" s="110"/>
      <c r="AO2095" s="110"/>
      <c r="AP2095" s="110"/>
      <c r="AQ2095" s="110"/>
      <c r="AR2095" s="110"/>
      <c r="AS2095" s="110"/>
      <c r="AT2095" s="110"/>
      <c r="AU2095" s="110"/>
      <c r="AV2095" s="110"/>
      <c r="AW2095" s="110"/>
      <c r="AX2095" s="110"/>
      <c r="AY2095" s="110"/>
      <c r="AZ2095" s="110"/>
    </row>
    <row r="2096" spans="2:52" s="16" customFormat="1" x14ac:dyDescent="0.25">
      <c r="B2096" s="53"/>
      <c r="C2096" s="15"/>
      <c r="I2096" s="15"/>
      <c r="O2096" s="110"/>
      <c r="P2096" s="110"/>
      <c r="Q2096" s="110"/>
      <c r="R2096" s="110"/>
      <c r="S2096" s="110"/>
      <c r="T2096" s="110"/>
      <c r="U2096" s="110"/>
      <c r="V2096" s="110"/>
      <c r="W2096" s="110"/>
      <c r="X2096" s="110"/>
      <c r="Y2096" s="110"/>
      <c r="Z2096" s="110"/>
      <c r="AA2096" s="110"/>
      <c r="AB2096" s="110"/>
      <c r="AC2096" s="110"/>
      <c r="AD2096" s="110"/>
      <c r="AE2096" s="110"/>
      <c r="AF2096" s="110"/>
      <c r="AG2096" s="110"/>
      <c r="AH2096" s="110"/>
      <c r="AI2096" s="110"/>
      <c r="AJ2096" s="110"/>
      <c r="AK2096" s="110"/>
      <c r="AL2096" s="110"/>
      <c r="AM2096" s="110"/>
      <c r="AN2096" s="110"/>
      <c r="AO2096" s="110"/>
      <c r="AP2096" s="110"/>
      <c r="AQ2096" s="110"/>
      <c r="AR2096" s="110"/>
      <c r="AS2096" s="110"/>
      <c r="AT2096" s="110"/>
      <c r="AU2096" s="110"/>
      <c r="AV2096" s="110"/>
      <c r="AW2096" s="110"/>
      <c r="AX2096" s="110"/>
      <c r="AY2096" s="110"/>
      <c r="AZ2096" s="110"/>
    </row>
    <row r="2097" spans="2:52" s="16" customFormat="1" x14ac:dyDescent="0.25">
      <c r="B2097" s="53"/>
      <c r="C2097" s="15"/>
      <c r="I2097" s="15"/>
      <c r="O2097" s="110"/>
      <c r="P2097" s="110"/>
      <c r="Q2097" s="110"/>
      <c r="R2097" s="110"/>
      <c r="S2097" s="110"/>
      <c r="T2097" s="110"/>
      <c r="U2097" s="110"/>
      <c r="V2097" s="110"/>
      <c r="W2097" s="110"/>
      <c r="X2097" s="110"/>
      <c r="Y2097" s="110"/>
      <c r="Z2097" s="110"/>
      <c r="AA2097" s="110"/>
      <c r="AB2097" s="110"/>
      <c r="AC2097" s="110"/>
      <c r="AD2097" s="110"/>
      <c r="AE2097" s="110"/>
      <c r="AF2097" s="110"/>
      <c r="AG2097" s="110"/>
      <c r="AH2097" s="110"/>
      <c r="AI2097" s="110"/>
      <c r="AJ2097" s="110"/>
      <c r="AK2097" s="110"/>
      <c r="AL2097" s="110"/>
      <c r="AM2097" s="110"/>
      <c r="AN2097" s="110"/>
      <c r="AO2097" s="110"/>
      <c r="AP2097" s="110"/>
      <c r="AQ2097" s="110"/>
      <c r="AR2097" s="110"/>
      <c r="AS2097" s="110"/>
      <c r="AT2097" s="110"/>
      <c r="AU2097" s="110"/>
      <c r="AV2097" s="110"/>
      <c r="AW2097" s="110"/>
      <c r="AX2097" s="110"/>
      <c r="AY2097" s="110"/>
      <c r="AZ2097" s="110"/>
    </row>
    <row r="2098" spans="2:52" s="16" customFormat="1" x14ac:dyDescent="0.25">
      <c r="B2098" s="53"/>
      <c r="C2098" s="15"/>
      <c r="I2098" s="15"/>
      <c r="O2098" s="110"/>
      <c r="P2098" s="110"/>
      <c r="Q2098" s="110"/>
      <c r="R2098" s="110"/>
      <c r="S2098" s="110"/>
      <c r="T2098" s="110"/>
      <c r="U2098" s="110"/>
      <c r="V2098" s="110"/>
      <c r="W2098" s="110"/>
      <c r="X2098" s="110"/>
      <c r="Y2098" s="110"/>
      <c r="Z2098" s="110"/>
      <c r="AA2098" s="110"/>
      <c r="AB2098" s="110"/>
      <c r="AC2098" s="110"/>
      <c r="AD2098" s="110"/>
      <c r="AE2098" s="110"/>
      <c r="AF2098" s="110"/>
      <c r="AG2098" s="110"/>
      <c r="AH2098" s="110"/>
      <c r="AI2098" s="110"/>
      <c r="AJ2098" s="110"/>
      <c r="AK2098" s="110"/>
      <c r="AL2098" s="110"/>
      <c r="AM2098" s="110"/>
      <c r="AN2098" s="110"/>
      <c r="AO2098" s="110"/>
      <c r="AP2098" s="110"/>
      <c r="AQ2098" s="110"/>
      <c r="AR2098" s="110"/>
      <c r="AS2098" s="110"/>
      <c r="AT2098" s="110"/>
      <c r="AU2098" s="110"/>
      <c r="AV2098" s="110"/>
      <c r="AW2098" s="110"/>
      <c r="AX2098" s="110"/>
      <c r="AY2098" s="110"/>
      <c r="AZ2098" s="110"/>
    </row>
    <row r="2099" spans="2:52" s="16" customFormat="1" x14ac:dyDescent="0.25">
      <c r="B2099" s="53"/>
      <c r="C2099" s="15"/>
      <c r="I2099" s="15"/>
      <c r="O2099" s="110"/>
      <c r="P2099" s="110"/>
      <c r="Q2099" s="110"/>
      <c r="R2099" s="110"/>
      <c r="S2099" s="110"/>
      <c r="T2099" s="110"/>
      <c r="U2099" s="110"/>
      <c r="V2099" s="110"/>
      <c r="W2099" s="110"/>
      <c r="X2099" s="110"/>
      <c r="Y2099" s="110"/>
      <c r="Z2099" s="110"/>
      <c r="AA2099" s="110"/>
      <c r="AB2099" s="110"/>
      <c r="AC2099" s="110"/>
      <c r="AD2099" s="110"/>
      <c r="AE2099" s="110"/>
      <c r="AF2099" s="110"/>
      <c r="AG2099" s="110"/>
      <c r="AH2099" s="110"/>
      <c r="AI2099" s="110"/>
      <c r="AJ2099" s="110"/>
      <c r="AK2099" s="110"/>
      <c r="AL2099" s="110"/>
      <c r="AM2099" s="110"/>
      <c r="AN2099" s="110"/>
      <c r="AO2099" s="110"/>
      <c r="AP2099" s="110"/>
      <c r="AQ2099" s="110"/>
      <c r="AR2099" s="110"/>
      <c r="AS2099" s="110"/>
      <c r="AT2099" s="110"/>
      <c r="AU2099" s="110"/>
      <c r="AV2099" s="110"/>
      <c r="AW2099" s="110"/>
      <c r="AX2099" s="110"/>
      <c r="AY2099" s="110"/>
      <c r="AZ2099" s="110"/>
    </row>
    <row r="2100" spans="2:52" s="16" customFormat="1" x14ac:dyDescent="0.25">
      <c r="B2100" s="53"/>
      <c r="C2100" s="15"/>
      <c r="I2100" s="15"/>
      <c r="O2100" s="110"/>
      <c r="P2100" s="110"/>
      <c r="Q2100" s="110"/>
      <c r="R2100" s="110"/>
      <c r="S2100" s="110"/>
      <c r="T2100" s="110"/>
      <c r="U2100" s="110"/>
      <c r="V2100" s="110"/>
      <c r="W2100" s="110"/>
      <c r="X2100" s="110"/>
      <c r="Y2100" s="110"/>
      <c r="Z2100" s="110"/>
      <c r="AA2100" s="110"/>
      <c r="AB2100" s="110"/>
      <c r="AC2100" s="110"/>
      <c r="AD2100" s="110"/>
      <c r="AE2100" s="110"/>
      <c r="AF2100" s="110"/>
      <c r="AG2100" s="110"/>
      <c r="AH2100" s="110"/>
      <c r="AI2100" s="110"/>
      <c r="AJ2100" s="110"/>
      <c r="AK2100" s="110"/>
      <c r="AL2100" s="110"/>
      <c r="AM2100" s="110"/>
      <c r="AN2100" s="110"/>
      <c r="AO2100" s="110"/>
      <c r="AP2100" s="110"/>
      <c r="AQ2100" s="110"/>
      <c r="AR2100" s="110"/>
      <c r="AS2100" s="110"/>
      <c r="AT2100" s="110"/>
      <c r="AU2100" s="110"/>
      <c r="AV2100" s="110"/>
      <c r="AW2100" s="110"/>
      <c r="AX2100" s="110"/>
      <c r="AY2100" s="110"/>
      <c r="AZ2100" s="110"/>
    </row>
    <row r="2101" spans="2:52" s="16" customFormat="1" x14ac:dyDescent="0.25">
      <c r="B2101" s="53"/>
      <c r="C2101" s="15"/>
      <c r="I2101" s="15"/>
      <c r="O2101" s="110"/>
      <c r="P2101" s="110"/>
      <c r="Q2101" s="110"/>
      <c r="R2101" s="110"/>
      <c r="S2101" s="110"/>
      <c r="T2101" s="110"/>
      <c r="U2101" s="110"/>
      <c r="V2101" s="110"/>
      <c r="W2101" s="110"/>
      <c r="X2101" s="110"/>
      <c r="Y2101" s="110"/>
      <c r="Z2101" s="110"/>
      <c r="AA2101" s="110"/>
      <c r="AB2101" s="110"/>
      <c r="AC2101" s="110"/>
      <c r="AD2101" s="110"/>
      <c r="AE2101" s="110"/>
      <c r="AF2101" s="110"/>
      <c r="AG2101" s="110"/>
      <c r="AH2101" s="110"/>
      <c r="AI2101" s="110"/>
      <c r="AJ2101" s="110"/>
      <c r="AK2101" s="110"/>
      <c r="AL2101" s="110"/>
      <c r="AM2101" s="110"/>
      <c r="AN2101" s="110"/>
      <c r="AO2101" s="110"/>
      <c r="AP2101" s="110"/>
      <c r="AQ2101" s="110"/>
      <c r="AR2101" s="110"/>
      <c r="AS2101" s="110"/>
      <c r="AT2101" s="110"/>
      <c r="AU2101" s="110"/>
      <c r="AV2101" s="110"/>
      <c r="AW2101" s="110"/>
      <c r="AX2101" s="110"/>
      <c r="AY2101" s="110"/>
      <c r="AZ2101" s="110"/>
    </row>
    <row r="2102" spans="2:52" s="16" customFormat="1" x14ac:dyDescent="0.25">
      <c r="B2102" s="53"/>
      <c r="C2102" s="15"/>
      <c r="I2102" s="15"/>
      <c r="O2102" s="110"/>
      <c r="P2102" s="110"/>
      <c r="Q2102" s="110"/>
      <c r="R2102" s="110"/>
      <c r="S2102" s="110"/>
      <c r="T2102" s="110"/>
      <c r="U2102" s="110"/>
      <c r="V2102" s="110"/>
      <c r="W2102" s="110"/>
      <c r="X2102" s="110"/>
      <c r="Y2102" s="110"/>
      <c r="Z2102" s="110"/>
      <c r="AA2102" s="110"/>
      <c r="AB2102" s="110"/>
      <c r="AC2102" s="110"/>
      <c r="AD2102" s="110"/>
      <c r="AE2102" s="110"/>
      <c r="AF2102" s="110"/>
      <c r="AG2102" s="110"/>
      <c r="AH2102" s="110"/>
      <c r="AI2102" s="110"/>
      <c r="AJ2102" s="110"/>
      <c r="AK2102" s="110"/>
      <c r="AL2102" s="110"/>
      <c r="AM2102" s="110"/>
      <c r="AN2102" s="110"/>
      <c r="AO2102" s="110"/>
      <c r="AP2102" s="110"/>
      <c r="AQ2102" s="110"/>
      <c r="AR2102" s="110"/>
      <c r="AS2102" s="110"/>
      <c r="AT2102" s="110"/>
      <c r="AU2102" s="110"/>
      <c r="AV2102" s="110"/>
      <c r="AW2102" s="110"/>
      <c r="AX2102" s="110"/>
      <c r="AY2102" s="110"/>
      <c r="AZ2102" s="110"/>
    </row>
    <row r="2103" spans="2:52" s="16" customFormat="1" x14ac:dyDescent="0.25">
      <c r="B2103" s="53"/>
      <c r="C2103" s="15"/>
      <c r="I2103" s="15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0"/>
      <c r="Y2103" s="110"/>
      <c r="Z2103" s="110"/>
      <c r="AA2103" s="110"/>
      <c r="AB2103" s="110"/>
      <c r="AC2103" s="110"/>
      <c r="AD2103" s="110"/>
      <c r="AE2103" s="110"/>
      <c r="AF2103" s="110"/>
      <c r="AG2103" s="110"/>
      <c r="AH2103" s="110"/>
      <c r="AI2103" s="110"/>
      <c r="AJ2103" s="110"/>
      <c r="AK2103" s="110"/>
      <c r="AL2103" s="110"/>
      <c r="AM2103" s="110"/>
      <c r="AN2103" s="110"/>
      <c r="AO2103" s="110"/>
      <c r="AP2103" s="110"/>
      <c r="AQ2103" s="110"/>
      <c r="AR2103" s="110"/>
      <c r="AS2103" s="110"/>
      <c r="AT2103" s="110"/>
      <c r="AU2103" s="110"/>
      <c r="AV2103" s="110"/>
      <c r="AW2103" s="110"/>
      <c r="AX2103" s="110"/>
      <c r="AY2103" s="110"/>
      <c r="AZ2103" s="110"/>
    </row>
    <row r="2104" spans="2:52" s="16" customFormat="1" x14ac:dyDescent="0.25">
      <c r="B2104" s="53"/>
      <c r="C2104" s="15"/>
      <c r="I2104" s="15"/>
      <c r="O2104" s="110"/>
      <c r="P2104" s="110"/>
      <c r="Q2104" s="110"/>
      <c r="R2104" s="110"/>
      <c r="S2104" s="110"/>
      <c r="T2104" s="110"/>
      <c r="U2104" s="110"/>
      <c r="V2104" s="110"/>
      <c r="W2104" s="110"/>
      <c r="X2104" s="110"/>
      <c r="Y2104" s="110"/>
      <c r="Z2104" s="110"/>
      <c r="AA2104" s="110"/>
      <c r="AB2104" s="110"/>
      <c r="AC2104" s="110"/>
      <c r="AD2104" s="110"/>
      <c r="AE2104" s="110"/>
      <c r="AF2104" s="110"/>
      <c r="AG2104" s="110"/>
      <c r="AH2104" s="110"/>
      <c r="AI2104" s="110"/>
      <c r="AJ2104" s="110"/>
      <c r="AK2104" s="110"/>
      <c r="AL2104" s="110"/>
      <c r="AM2104" s="110"/>
      <c r="AN2104" s="110"/>
      <c r="AO2104" s="110"/>
      <c r="AP2104" s="110"/>
      <c r="AQ2104" s="110"/>
      <c r="AR2104" s="110"/>
      <c r="AS2104" s="110"/>
      <c r="AT2104" s="110"/>
      <c r="AU2104" s="110"/>
      <c r="AV2104" s="110"/>
      <c r="AW2104" s="110"/>
      <c r="AX2104" s="110"/>
      <c r="AY2104" s="110"/>
      <c r="AZ2104" s="110"/>
    </row>
    <row r="2105" spans="2:52" s="16" customFormat="1" x14ac:dyDescent="0.25">
      <c r="B2105" s="53"/>
      <c r="C2105" s="15"/>
      <c r="I2105" s="15"/>
      <c r="O2105" s="110"/>
      <c r="P2105" s="110"/>
      <c r="Q2105" s="110"/>
      <c r="R2105" s="110"/>
      <c r="S2105" s="110"/>
      <c r="T2105" s="110"/>
      <c r="U2105" s="110"/>
      <c r="V2105" s="110"/>
      <c r="W2105" s="110"/>
      <c r="X2105" s="110"/>
      <c r="Y2105" s="110"/>
      <c r="Z2105" s="110"/>
      <c r="AA2105" s="110"/>
      <c r="AB2105" s="110"/>
      <c r="AC2105" s="110"/>
      <c r="AD2105" s="110"/>
      <c r="AE2105" s="110"/>
      <c r="AF2105" s="110"/>
      <c r="AG2105" s="110"/>
      <c r="AH2105" s="110"/>
      <c r="AI2105" s="110"/>
      <c r="AJ2105" s="110"/>
      <c r="AK2105" s="110"/>
      <c r="AL2105" s="110"/>
      <c r="AM2105" s="110"/>
      <c r="AN2105" s="110"/>
      <c r="AO2105" s="110"/>
      <c r="AP2105" s="110"/>
      <c r="AQ2105" s="110"/>
      <c r="AR2105" s="110"/>
      <c r="AS2105" s="110"/>
      <c r="AT2105" s="110"/>
      <c r="AU2105" s="110"/>
      <c r="AV2105" s="110"/>
      <c r="AW2105" s="110"/>
      <c r="AX2105" s="110"/>
      <c r="AY2105" s="110"/>
      <c r="AZ2105" s="110"/>
    </row>
    <row r="2106" spans="2:52" s="16" customFormat="1" x14ac:dyDescent="0.25">
      <c r="B2106" s="53"/>
      <c r="C2106" s="15"/>
      <c r="I2106" s="15"/>
      <c r="O2106" s="110"/>
      <c r="P2106" s="110"/>
      <c r="Q2106" s="110"/>
      <c r="R2106" s="110"/>
      <c r="S2106" s="110"/>
      <c r="T2106" s="110"/>
      <c r="U2106" s="110"/>
      <c r="V2106" s="110"/>
      <c r="W2106" s="110"/>
      <c r="X2106" s="110"/>
      <c r="Y2106" s="110"/>
      <c r="Z2106" s="110"/>
      <c r="AA2106" s="110"/>
      <c r="AB2106" s="110"/>
      <c r="AC2106" s="110"/>
      <c r="AD2106" s="110"/>
      <c r="AE2106" s="110"/>
      <c r="AF2106" s="110"/>
      <c r="AG2106" s="110"/>
      <c r="AH2106" s="110"/>
      <c r="AI2106" s="110"/>
      <c r="AJ2106" s="110"/>
      <c r="AK2106" s="110"/>
      <c r="AL2106" s="110"/>
      <c r="AM2106" s="110"/>
      <c r="AN2106" s="110"/>
      <c r="AO2106" s="110"/>
      <c r="AP2106" s="110"/>
      <c r="AQ2106" s="110"/>
      <c r="AR2106" s="110"/>
      <c r="AS2106" s="110"/>
      <c r="AT2106" s="110"/>
      <c r="AU2106" s="110"/>
      <c r="AV2106" s="110"/>
      <c r="AW2106" s="110"/>
      <c r="AX2106" s="110"/>
      <c r="AY2106" s="110"/>
      <c r="AZ2106" s="110"/>
    </row>
    <row r="2107" spans="2:52" s="16" customFormat="1" x14ac:dyDescent="0.25">
      <c r="B2107" s="53"/>
      <c r="C2107" s="15"/>
      <c r="I2107" s="15"/>
      <c r="O2107" s="110"/>
      <c r="P2107" s="110"/>
      <c r="Q2107" s="110"/>
      <c r="R2107" s="110"/>
      <c r="S2107" s="110"/>
      <c r="T2107" s="110"/>
      <c r="U2107" s="110"/>
      <c r="V2107" s="110"/>
      <c r="W2107" s="110"/>
      <c r="X2107" s="110"/>
      <c r="Y2107" s="110"/>
      <c r="Z2107" s="110"/>
      <c r="AA2107" s="110"/>
      <c r="AB2107" s="110"/>
      <c r="AC2107" s="110"/>
      <c r="AD2107" s="110"/>
      <c r="AE2107" s="110"/>
      <c r="AF2107" s="110"/>
      <c r="AG2107" s="110"/>
      <c r="AH2107" s="110"/>
      <c r="AI2107" s="110"/>
      <c r="AJ2107" s="110"/>
      <c r="AK2107" s="110"/>
      <c r="AL2107" s="110"/>
      <c r="AM2107" s="110"/>
      <c r="AN2107" s="110"/>
      <c r="AO2107" s="110"/>
      <c r="AP2107" s="110"/>
      <c r="AQ2107" s="110"/>
      <c r="AR2107" s="110"/>
      <c r="AS2107" s="110"/>
      <c r="AT2107" s="110"/>
      <c r="AU2107" s="110"/>
      <c r="AV2107" s="110"/>
      <c r="AW2107" s="110"/>
      <c r="AX2107" s="110"/>
      <c r="AY2107" s="110"/>
      <c r="AZ2107" s="110"/>
    </row>
    <row r="2108" spans="2:52" s="16" customFormat="1" x14ac:dyDescent="0.25">
      <c r="B2108" s="53"/>
      <c r="C2108" s="15"/>
      <c r="I2108" s="15"/>
      <c r="O2108" s="110"/>
      <c r="P2108" s="110"/>
      <c r="Q2108" s="110"/>
      <c r="R2108" s="110"/>
      <c r="S2108" s="110"/>
      <c r="T2108" s="110"/>
      <c r="U2108" s="110"/>
      <c r="V2108" s="110"/>
      <c r="W2108" s="110"/>
      <c r="X2108" s="110"/>
      <c r="Y2108" s="110"/>
      <c r="Z2108" s="110"/>
      <c r="AA2108" s="110"/>
      <c r="AB2108" s="110"/>
      <c r="AC2108" s="110"/>
      <c r="AD2108" s="110"/>
      <c r="AE2108" s="110"/>
      <c r="AF2108" s="110"/>
      <c r="AG2108" s="110"/>
      <c r="AH2108" s="110"/>
      <c r="AI2108" s="110"/>
      <c r="AJ2108" s="110"/>
      <c r="AK2108" s="110"/>
      <c r="AL2108" s="110"/>
      <c r="AM2108" s="110"/>
      <c r="AN2108" s="110"/>
      <c r="AO2108" s="110"/>
      <c r="AP2108" s="110"/>
      <c r="AQ2108" s="110"/>
      <c r="AR2108" s="110"/>
      <c r="AS2108" s="110"/>
      <c r="AT2108" s="110"/>
      <c r="AU2108" s="110"/>
      <c r="AV2108" s="110"/>
      <c r="AW2108" s="110"/>
      <c r="AX2108" s="110"/>
      <c r="AY2108" s="110"/>
      <c r="AZ2108" s="110"/>
    </row>
    <row r="2109" spans="2:52" s="16" customFormat="1" x14ac:dyDescent="0.25">
      <c r="B2109" s="53"/>
      <c r="C2109" s="15"/>
      <c r="I2109" s="15"/>
      <c r="O2109" s="110"/>
      <c r="P2109" s="110"/>
      <c r="Q2109" s="110"/>
      <c r="R2109" s="110"/>
      <c r="S2109" s="110"/>
      <c r="T2109" s="110"/>
      <c r="U2109" s="110"/>
      <c r="V2109" s="110"/>
      <c r="W2109" s="110"/>
      <c r="X2109" s="110"/>
      <c r="Y2109" s="110"/>
      <c r="Z2109" s="110"/>
      <c r="AA2109" s="110"/>
      <c r="AB2109" s="110"/>
      <c r="AC2109" s="110"/>
      <c r="AD2109" s="110"/>
      <c r="AE2109" s="110"/>
      <c r="AF2109" s="110"/>
      <c r="AG2109" s="110"/>
      <c r="AH2109" s="110"/>
      <c r="AI2109" s="110"/>
      <c r="AJ2109" s="110"/>
      <c r="AK2109" s="110"/>
      <c r="AL2109" s="110"/>
      <c r="AM2109" s="110"/>
      <c r="AN2109" s="110"/>
      <c r="AO2109" s="110"/>
      <c r="AP2109" s="110"/>
      <c r="AQ2109" s="110"/>
      <c r="AR2109" s="110"/>
      <c r="AS2109" s="110"/>
      <c r="AT2109" s="110"/>
      <c r="AU2109" s="110"/>
      <c r="AV2109" s="110"/>
      <c r="AW2109" s="110"/>
      <c r="AX2109" s="110"/>
      <c r="AY2109" s="110"/>
      <c r="AZ2109" s="110"/>
    </row>
    <row r="2110" spans="2:52" s="16" customFormat="1" x14ac:dyDescent="0.25">
      <c r="B2110" s="53"/>
      <c r="C2110" s="15"/>
      <c r="I2110" s="15"/>
      <c r="O2110" s="110"/>
      <c r="P2110" s="110"/>
      <c r="Q2110" s="110"/>
      <c r="R2110" s="110"/>
      <c r="S2110" s="110"/>
      <c r="T2110" s="110"/>
      <c r="U2110" s="110"/>
      <c r="V2110" s="110"/>
      <c r="W2110" s="110"/>
      <c r="X2110" s="110"/>
      <c r="Y2110" s="110"/>
      <c r="Z2110" s="110"/>
      <c r="AA2110" s="110"/>
      <c r="AB2110" s="110"/>
      <c r="AC2110" s="110"/>
      <c r="AD2110" s="110"/>
      <c r="AE2110" s="110"/>
      <c r="AF2110" s="110"/>
      <c r="AG2110" s="110"/>
      <c r="AH2110" s="110"/>
      <c r="AI2110" s="110"/>
      <c r="AJ2110" s="110"/>
      <c r="AK2110" s="110"/>
      <c r="AL2110" s="110"/>
      <c r="AM2110" s="110"/>
      <c r="AN2110" s="110"/>
      <c r="AO2110" s="110"/>
      <c r="AP2110" s="110"/>
      <c r="AQ2110" s="110"/>
      <c r="AR2110" s="110"/>
      <c r="AS2110" s="110"/>
      <c r="AT2110" s="110"/>
      <c r="AU2110" s="110"/>
      <c r="AV2110" s="110"/>
      <c r="AW2110" s="110"/>
      <c r="AX2110" s="110"/>
      <c r="AY2110" s="110"/>
      <c r="AZ2110" s="110"/>
    </row>
    <row r="2111" spans="2:52" s="16" customFormat="1" x14ac:dyDescent="0.25">
      <c r="B2111" s="53"/>
      <c r="C2111" s="15"/>
      <c r="I2111" s="15"/>
      <c r="O2111" s="110"/>
      <c r="P2111" s="110"/>
      <c r="Q2111" s="110"/>
      <c r="R2111" s="110"/>
      <c r="S2111" s="110"/>
      <c r="T2111" s="110"/>
      <c r="U2111" s="110"/>
      <c r="V2111" s="110"/>
      <c r="W2111" s="110"/>
      <c r="X2111" s="110"/>
      <c r="Y2111" s="110"/>
      <c r="Z2111" s="110"/>
      <c r="AA2111" s="110"/>
      <c r="AB2111" s="110"/>
      <c r="AC2111" s="110"/>
      <c r="AD2111" s="110"/>
      <c r="AE2111" s="110"/>
      <c r="AF2111" s="110"/>
      <c r="AG2111" s="110"/>
      <c r="AH2111" s="110"/>
      <c r="AI2111" s="110"/>
      <c r="AJ2111" s="110"/>
      <c r="AK2111" s="110"/>
      <c r="AL2111" s="110"/>
      <c r="AM2111" s="110"/>
      <c r="AN2111" s="110"/>
      <c r="AO2111" s="110"/>
      <c r="AP2111" s="110"/>
      <c r="AQ2111" s="110"/>
      <c r="AR2111" s="110"/>
      <c r="AS2111" s="110"/>
      <c r="AT2111" s="110"/>
      <c r="AU2111" s="110"/>
      <c r="AV2111" s="110"/>
      <c r="AW2111" s="110"/>
      <c r="AX2111" s="110"/>
      <c r="AY2111" s="110"/>
      <c r="AZ2111" s="110"/>
    </row>
    <row r="2112" spans="2:52" s="16" customFormat="1" x14ac:dyDescent="0.25">
      <c r="B2112" s="53"/>
      <c r="C2112" s="15"/>
      <c r="I2112" s="15"/>
      <c r="O2112" s="110"/>
      <c r="P2112" s="110"/>
      <c r="Q2112" s="110"/>
      <c r="R2112" s="110"/>
      <c r="S2112" s="110"/>
      <c r="T2112" s="110"/>
      <c r="U2112" s="110"/>
      <c r="V2112" s="110"/>
      <c r="W2112" s="110"/>
      <c r="X2112" s="110"/>
      <c r="Y2112" s="110"/>
      <c r="Z2112" s="110"/>
      <c r="AA2112" s="110"/>
      <c r="AB2112" s="110"/>
      <c r="AC2112" s="110"/>
      <c r="AD2112" s="110"/>
      <c r="AE2112" s="110"/>
      <c r="AF2112" s="110"/>
      <c r="AG2112" s="110"/>
      <c r="AH2112" s="110"/>
      <c r="AI2112" s="110"/>
      <c r="AJ2112" s="110"/>
      <c r="AK2112" s="110"/>
      <c r="AL2112" s="110"/>
      <c r="AM2112" s="110"/>
      <c r="AN2112" s="110"/>
      <c r="AO2112" s="110"/>
      <c r="AP2112" s="110"/>
      <c r="AQ2112" s="110"/>
      <c r="AR2112" s="110"/>
      <c r="AS2112" s="110"/>
      <c r="AT2112" s="110"/>
      <c r="AU2112" s="110"/>
      <c r="AV2112" s="110"/>
      <c r="AW2112" s="110"/>
      <c r="AX2112" s="110"/>
      <c r="AY2112" s="110"/>
      <c r="AZ2112" s="110"/>
    </row>
    <row r="2113" spans="2:52" s="16" customFormat="1" x14ac:dyDescent="0.25">
      <c r="B2113" s="53"/>
      <c r="C2113" s="15"/>
      <c r="I2113" s="15"/>
      <c r="O2113" s="110"/>
      <c r="P2113" s="110"/>
      <c r="Q2113" s="110"/>
      <c r="R2113" s="110"/>
      <c r="S2113" s="110"/>
      <c r="T2113" s="110"/>
      <c r="U2113" s="110"/>
      <c r="V2113" s="110"/>
      <c r="W2113" s="110"/>
      <c r="X2113" s="110"/>
      <c r="Y2113" s="110"/>
      <c r="Z2113" s="110"/>
      <c r="AA2113" s="110"/>
      <c r="AB2113" s="110"/>
      <c r="AC2113" s="110"/>
      <c r="AD2113" s="110"/>
      <c r="AE2113" s="110"/>
      <c r="AF2113" s="110"/>
      <c r="AG2113" s="110"/>
      <c r="AH2113" s="110"/>
      <c r="AI2113" s="110"/>
      <c r="AJ2113" s="110"/>
      <c r="AK2113" s="110"/>
      <c r="AL2113" s="110"/>
      <c r="AM2113" s="110"/>
      <c r="AN2113" s="110"/>
      <c r="AO2113" s="110"/>
      <c r="AP2113" s="110"/>
      <c r="AQ2113" s="110"/>
      <c r="AR2113" s="110"/>
      <c r="AS2113" s="110"/>
      <c r="AT2113" s="110"/>
      <c r="AU2113" s="110"/>
      <c r="AV2113" s="110"/>
      <c r="AW2113" s="110"/>
      <c r="AX2113" s="110"/>
      <c r="AY2113" s="110"/>
      <c r="AZ2113" s="110"/>
    </row>
    <row r="2114" spans="2:52" s="16" customFormat="1" x14ac:dyDescent="0.25">
      <c r="B2114" s="53"/>
      <c r="C2114" s="15"/>
      <c r="I2114" s="15"/>
      <c r="O2114" s="110"/>
      <c r="P2114" s="110"/>
      <c r="Q2114" s="110"/>
      <c r="R2114" s="110"/>
      <c r="S2114" s="110"/>
      <c r="T2114" s="110"/>
      <c r="U2114" s="110"/>
      <c r="V2114" s="110"/>
      <c r="W2114" s="110"/>
      <c r="X2114" s="110"/>
      <c r="Y2114" s="110"/>
      <c r="Z2114" s="110"/>
      <c r="AA2114" s="110"/>
      <c r="AB2114" s="110"/>
      <c r="AC2114" s="110"/>
      <c r="AD2114" s="110"/>
      <c r="AE2114" s="110"/>
      <c r="AF2114" s="110"/>
      <c r="AG2114" s="110"/>
      <c r="AH2114" s="110"/>
      <c r="AI2114" s="110"/>
      <c r="AJ2114" s="110"/>
      <c r="AK2114" s="110"/>
      <c r="AL2114" s="110"/>
      <c r="AM2114" s="110"/>
      <c r="AN2114" s="110"/>
      <c r="AO2114" s="110"/>
      <c r="AP2114" s="110"/>
      <c r="AQ2114" s="110"/>
      <c r="AR2114" s="110"/>
      <c r="AS2114" s="110"/>
      <c r="AT2114" s="110"/>
      <c r="AU2114" s="110"/>
      <c r="AV2114" s="110"/>
      <c r="AW2114" s="110"/>
      <c r="AX2114" s="110"/>
      <c r="AY2114" s="110"/>
      <c r="AZ2114" s="110"/>
    </row>
    <row r="2115" spans="2:52" s="16" customFormat="1" x14ac:dyDescent="0.25">
      <c r="B2115" s="53"/>
      <c r="C2115" s="15"/>
      <c r="I2115" s="15"/>
      <c r="O2115" s="110"/>
      <c r="P2115" s="110"/>
      <c r="Q2115" s="110"/>
      <c r="R2115" s="110"/>
      <c r="S2115" s="110"/>
      <c r="T2115" s="110"/>
      <c r="U2115" s="110"/>
      <c r="V2115" s="110"/>
      <c r="W2115" s="110"/>
      <c r="X2115" s="110"/>
      <c r="Y2115" s="110"/>
      <c r="Z2115" s="110"/>
      <c r="AA2115" s="110"/>
      <c r="AB2115" s="110"/>
      <c r="AC2115" s="110"/>
      <c r="AD2115" s="110"/>
      <c r="AE2115" s="110"/>
      <c r="AF2115" s="110"/>
      <c r="AG2115" s="110"/>
      <c r="AH2115" s="110"/>
      <c r="AI2115" s="110"/>
      <c r="AJ2115" s="110"/>
      <c r="AK2115" s="110"/>
      <c r="AL2115" s="110"/>
      <c r="AM2115" s="110"/>
      <c r="AN2115" s="110"/>
      <c r="AO2115" s="110"/>
      <c r="AP2115" s="110"/>
      <c r="AQ2115" s="110"/>
      <c r="AR2115" s="110"/>
      <c r="AS2115" s="110"/>
      <c r="AT2115" s="110"/>
      <c r="AU2115" s="110"/>
      <c r="AV2115" s="110"/>
      <c r="AW2115" s="110"/>
      <c r="AX2115" s="110"/>
      <c r="AY2115" s="110"/>
      <c r="AZ2115" s="110"/>
    </row>
    <row r="2116" spans="2:52" s="16" customFormat="1" x14ac:dyDescent="0.25">
      <c r="B2116" s="53"/>
      <c r="C2116" s="15"/>
      <c r="I2116" s="15"/>
      <c r="O2116" s="110"/>
      <c r="P2116" s="110"/>
      <c r="Q2116" s="110"/>
      <c r="R2116" s="110"/>
      <c r="S2116" s="110"/>
      <c r="T2116" s="110"/>
      <c r="U2116" s="110"/>
      <c r="V2116" s="110"/>
      <c r="W2116" s="110"/>
      <c r="X2116" s="110"/>
      <c r="Y2116" s="110"/>
      <c r="Z2116" s="110"/>
      <c r="AA2116" s="110"/>
      <c r="AB2116" s="110"/>
      <c r="AC2116" s="110"/>
      <c r="AD2116" s="110"/>
      <c r="AE2116" s="110"/>
      <c r="AF2116" s="110"/>
      <c r="AG2116" s="110"/>
      <c r="AH2116" s="110"/>
      <c r="AI2116" s="110"/>
      <c r="AJ2116" s="110"/>
      <c r="AK2116" s="110"/>
      <c r="AL2116" s="110"/>
      <c r="AM2116" s="110"/>
      <c r="AN2116" s="110"/>
      <c r="AO2116" s="110"/>
      <c r="AP2116" s="110"/>
      <c r="AQ2116" s="110"/>
      <c r="AR2116" s="110"/>
      <c r="AS2116" s="110"/>
      <c r="AT2116" s="110"/>
      <c r="AU2116" s="110"/>
      <c r="AV2116" s="110"/>
      <c r="AW2116" s="110"/>
      <c r="AX2116" s="110"/>
      <c r="AY2116" s="110"/>
      <c r="AZ2116" s="110"/>
    </row>
    <row r="2117" spans="2:52" s="16" customFormat="1" x14ac:dyDescent="0.25">
      <c r="B2117" s="53"/>
      <c r="C2117" s="15"/>
      <c r="I2117" s="15"/>
      <c r="O2117" s="110"/>
      <c r="P2117" s="110"/>
      <c r="Q2117" s="110"/>
      <c r="R2117" s="110"/>
      <c r="S2117" s="110"/>
      <c r="T2117" s="110"/>
      <c r="U2117" s="110"/>
      <c r="V2117" s="110"/>
      <c r="W2117" s="110"/>
      <c r="X2117" s="110"/>
      <c r="Y2117" s="110"/>
      <c r="Z2117" s="110"/>
      <c r="AA2117" s="110"/>
      <c r="AB2117" s="110"/>
      <c r="AC2117" s="110"/>
      <c r="AD2117" s="110"/>
      <c r="AE2117" s="110"/>
      <c r="AF2117" s="110"/>
      <c r="AG2117" s="110"/>
      <c r="AH2117" s="110"/>
      <c r="AI2117" s="110"/>
      <c r="AJ2117" s="110"/>
      <c r="AK2117" s="110"/>
      <c r="AL2117" s="110"/>
      <c r="AM2117" s="110"/>
      <c r="AN2117" s="110"/>
      <c r="AO2117" s="110"/>
      <c r="AP2117" s="110"/>
      <c r="AQ2117" s="110"/>
      <c r="AR2117" s="110"/>
      <c r="AS2117" s="110"/>
      <c r="AT2117" s="110"/>
      <c r="AU2117" s="110"/>
      <c r="AV2117" s="110"/>
      <c r="AW2117" s="110"/>
      <c r="AX2117" s="110"/>
      <c r="AY2117" s="110"/>
      <c r="AZ2117" s="110"/>
    </row>
    <row r="2118" spans="2:52" s="16" customFormat="1" x14ac:dyDescent="0.25">
      <c r="B2118" s="53"/>
      <c r="C2118" s="15"/>
      <c r="I2118" s="15"/>
      <c r="O2118" s="110"/>
      <c r="P2118" s="110"/>
      <c r="Q2118" s="110"/>
      <c r="R2118" s="110"/>
      <c r="S2118" s="110"/>
      <c r="T2118" s="110"/>
      <c r="U2118" s="110"/>
      <c r="V2118" s="110"/>
      <c r="W2118" s="110"/>
      <c r="X2118" s="110"/>
      <c r="Y2118" s="110"/>
      <c r="Z2118" s="110"/>
      <c r="AA2118" s="110"/>
      <c r="AB2118" s="110"/>
      <c r="AC2118" s="110"/>
      <c r="AD2118" s="110"/>
      <c r="AE2118" s="110"/>
      <c r="AF2118" s="110"/>
      <c r="AG2118" s="110"/>
      <c r="AH2118" s="110"/>
      <c r="AI2118" s="110"/>
      <c r="AJ2118" s="110"/>
      <c r="AK2118" s="110"/>
      <c r="AL2118" s="110"/>
      <c r="AM2118" s="110"/>
      <c r="AN2118" s="110"/>
      <c r="AO2118" s="110"/>
      <c r="AP2118" s="110"/>
      <c r="AQ2118" s="110"/>
      <c r="AR2118" s="110"/>
      <c r="AS2118" s="110"/>
      <c r="AT2118" s="110"/>
      <c r="AU2118" s="110"/>
      <c r="AV2118" s="110"/>
      <c r="AW2118" s="110"/>
      <c r="AX2118" s="110"/>
      <c r="AY2118" s="110"/>
      <c r="AZ2118" s="110"/>
    </row>
    <row r="2119" spans="2:52" s="16" customFormat="1" x14ac:dyDescent="0.25">
      <c r="B2119" s="53"/>
      <c r="C2119" s="15"/>
      <c r="I2119" s="15"/>
      <c r="O2119" s="110"/>
      <c r="P2119" s="110"/>
      <c r="Q2119" s="110"/>
      <c r="R2119" s="110"/>
      <c r="S2119" s="110"/>
      <c r="T2119" s="110"/>
      <c r="U2119" s="110"/>
      <c r="V2119" s="110"/>
      <c r="W2119" s="110"/>
      <c r="X2119" s="110"/>
      <c r="Y2119" s="110"/>
      <c r="Z2119" s="110"/>
      <c r="AA2119" s="110"/>
      <c r="AB2119" s="110"/>
      <c r="AC2119" s="110"/>
      <c r="AD2119" s="110"/>
      <c r="AE2119" s="110"/>
      <c r="AF2119" s="110"/>
      <c r="AG2119" s="110"/>
      <c r="AH2119" s="110"/>
      <c r="AI2119" s="110"/>
      <c r="AJ2119" s="110"/>
      <c r="AK2119" s="110"/>
      <c r="AL2119" s="110"/>
      <c r="AM2119" s="110"/>
      <c r="AN2119" s="110"/>
      <c r="AO2119" s="110"/>
      <c r="AP2119" s="110"/>
      <c r="AQ2119" s="110"/>
      <c r="AR2119" s="110"/>
      <c r="AS2119" s="110"/>
      <c r="AT2119" s="110"/>
      <c r="AU2119" s="110"/>
      <c r="AV2119" s="110"/>
      <c r="AW2119" s="110"/>
      <c r="AX2119" s="110"/>
      <c r="AY2119" s="110"/>
      <c r="AZ2119" s="110"/>
    </row>
    <row r="2120" spans="2:52" s="16" customFormat="1" x14ac:dyDescent="0.25">
      <c r="B2120" s="53"/>
      <c r="C2120" s="15"/>
      <c r="I2120" s="15"/>
      <c r="O2120" s="110"/>
      <c r="P2120" s="110"/>
      <c r="Q2120" s="110"/>
      <c r="R2120" s="110"/>
      <c r="S2120" s="110"/>
      <c r="T2120" s="110"/>
      <c r="U2120" s="110"/>
      <c r="V2120" s="110"/>
      <c r="W2120" s="110"/>
      <c r="X2120" s="110"/>
      <c r="Y2120" s="110"/>
      <c r="Z2120" s="110"/>
      <c r="AA2120" s="110"/>
      <c r="AB2120" s="110"/>
      <c r="AC2120" s="110"/>
      <c r="AD2120" s="110"/>
      <c r="AE2120" s="110"/>
      <c r="AF2120" s="110"/>
      <c r="AG2120" s="110"/>
      <c r="AH2120" s="110"/>
      <c r="AI2120" s="110"/>
      <c r="AJ2120" s="110"/>
      <c r="AK2120" s="110"/>
      <c r="AL2120" s="110"/>
      <c r="AM2120" s="110"/>
      <c r="AN2120" s="110"/>
      <c r="AO2120" s="110"/>
      <c r="AP2120" s="110"/>
      <c r="AQ2120" s="110"/>
      <c r="AR2120" s="110"/>
      <c r="AS2120" s="110"/>
      <c r="AT2120" s="110"/>
      <c r="AU2120" s="110"/>
      <c r="AV2120" s="110"/>
      <c r="AW2120" s="110"/>
      <c r="AX2120" s="110"/>
      <c r="AY2120" s="110"/>
      <c r="AZ2120" s="110"/>
    </row>
    <row r="2121" spans="2:52" s="16" customFormat="1" x14ac:dyDescent="0.25">
      <c r="B2121" s="53"/>
      <c r="C2121" s="15"/>
      <c r="I2121" s="15"/>
      <c r="O2121" s="110"/>
      <c r="P2121" s="110"/>
      <c r="Q2121" s="110"/>
      <c r="R2121" s="110"/>
      <c r="S2121" s="110"/>
      <c r="T2121" s="110"/>
      <c r="U2121" s="110"/>
      <c r="V2121" s="110"/>
      <c r="W2121" s="110"/>
      <c r="X2121" s="110"/>
      <c r="Y2121" s="110"/>
      <c r="Z2121" s="110"/>
      <c r="AA2121" s="110"/>
      <c r="AB2121" s="110"/>
      <c r="AC2121" s="110"/>
      <c r="AD2121" s="110"/>
      <c r="AE2121" s="110"/>
      <c r="AF2121" s="110"/>
      <c r="AG2121" s="110"/>
      <c r="AH2121" s="110"/>
      <c r="AI2121" s="110"/>
      <c r="AJ2121" s="110"/>
      <c r="AK2121" s="110"/>
      <c r="AL2121" s="110"/>
      <c r="AM2121" s="110"/>
      <c r="AN2121" s="110"/>
      <c r="AO2121" s="110"/>
      <c r="AP2121" s="110"/>
      <c r="AQ2121" s="110"/>
      <c r="AR2121" s="110"/>
      <c r="AS2121" s="110"/>
      <c r="AT2121" s="110"/>
      <c r="AU2121" s="110"/>
      <c r="AV2121" s="110"/>
      <c r="AW2121" s="110"/>
      <c r="AX2121" s="110"/>
      <c r="AY2121" s="110"/>
      <c r="AZ2121" s="110"/>
    </row>
    <row r="2122" spans="2:52" s="16" customFormat="1" x14ac:dyDescent="0.25">
      <c r="B2122" s="53"/>
      <c r="C2122" s="15"/>
      <c r="I2122" s="15"/>
      <c r="O2122" s="110"/>
      <c r="P2122" s="110"/>
      <c r="Q2122" s="110"/>
      <c r="R2122" s="110"/>
      <c r="S2122" s="110"/>
      <c r="T2122" s="110"/>
      <c r="U2122" s="110"/>
      <c r="V2122" s="110"/>
      <c r="W2122" s="110"/>
      <c r="X2122" s="110"/>
      <c r="Y2122" s="110"/>
      <c r="Z2122" s="110"/>
      <c r="AA2122" s="110"/>
      <c r="AB2122" s="110"/>
      <c r="AC2122" s="110"/>
      <c r="AD2122" s="110"/>
      <c r="AE2122" s="110"/>
      <c r="AF2122" s="110"/>
      <c r="AG2122" s="110"/>
      <c r="AH2122" s="110"/>
      <c r="AI2122" s="110"/>
      <c r="AJ2122" s="110"/>
      <c r="AK2122" s="110"/>
      <c r="AL2122" s="110"/>
      <c r="AM2122" s="110"/>
      <c r="AN2122" s="110"/>
      <c r="AO2122" s="110"/>
      <c r="AP2122" s="110"/>
      <c r="AQ2122" s="110"/>
      <c r="AR2122" s="110"/>
      <c r="AS2122" s="110"/>
      <c r="AT2122" s="110"/>
      <c r="AU2122" s="110"/>
      <c r="AV2122" s="110"/>
      <c r="AW2122" s="110"/>
      <c r="AX2122" s="110"/>
      <c r="AY2122" s="110"/>
      <c r="AZ2122" s="110"/>
    </row>
    <row r="2123" spans="2:52" s="16" customFormat="1" x14ac:dyDescent="0.25">
      <c r="B2123" s="53"/>
      <c r="C2123" s="15"/>
      <c r="I2123" s="15"/>
      <c r="O2123" s="110"/>
      <c r="P2123" s="110"/>
      <c r="Q2123" s="110"/>
      <c r="R2123" s="110"/>
      <c r="S2123" s="110"/>
      <c r="T2123" s="110"/>
      <c r="U2123" s="110"/>
      <c r="V2123" s="110"/>
      <c r="W2123" s="110"/>
      <c r="X2123" s="110"/>
      <c r="Y2123" s="110"/>
      <c r="Z2123" s="110"/>
      <c r="AA2123" s="110"/>
      <c r="AB2123" s="110"/>
      <c r="AC2123" s="110"/>
      <c r="AD2123" s="110"/>
      <c r="AE2123" s="110"/>
      <c r="AF2123" s="110"/>
      <c r="AG2123" s="110"/>
      <c r="AH2123" s="110"/>
      <c r="AI2123" s="110"/>
      <c r="AJ2123" s="110"/>
      <c r="AK2123" s="110"/>
      <c r="AL2123" s="110"/>
      <c r="AM2123" s="110"/>
      <c r="AN2123" s="110"/>
      <c r="AO2123" s="110"/>
      <c r="AP2123" s="110"/>
      <c r="AQ2123" s="110"/>
      <c r="AR2123" s="110"/>
      <c r="AS2123" s="110"/>
      <c r="AT2123" s="110"/>
      <c r="AU2123" s="110"/>
      <c r="AV2123" s="110"/>
      <c r="AW2123" s="110"/>
      <c r="AX2123" s="110"/>
      <c r="AY2123" s="110"/>
      <c r="AZ2123" s="110"/>
    </row>
    <row r="2124" spans="2:52" s="16" customFormat="1" x14ac:dyDescent="0.25">
      <c r="B2124" s="53"/>
      <c r="C2124" s="15"/>
      <c r="I2124" s="15"/>
      <c r="O2124" s="110"/>
      <c r="P2124" s="110"/>
      <c r="Q2124" s="110"/>
      <c r="R2124" s="110"/>
      <c r="S2124" s="110"/>
      <c r="T2124" s="110"/>
      <c r="U2124" s="110"/>
      <c r="V2124" s="110"/>
      <c r="W2124" s="110"/>
      <c r="X2124" s="110"/>
      <c r="Y2124" s="110"/>
      <c r="Z2124" s="110"/>
      <c r="AA2124" s="110"/>
      <c r="AB2124" s="110"/>
      <c r="AC2124" s="110"/>
      <c r="AD2124" s="110"/>
      <c r="AE2124" s="110"/>
      <c r="AF2124" s="110"/>
      <c r="AG2124" s="110"/>
      <c r="AH2124" s="110"/>
      <c r="AI2124" s="110"/>
      <c r="AJ2124" s="110"/>
      <c r="AK2124" s="110"/>
      <c r="AL2124" s="110"/>
      <c r="AM2124" s="110"/>
      <c r="AN2124" s="110"/>
      <c r="AO2124" s="110"/>
      <c r="AP2124" s="110"/>
      <c r="AQ2124" s="110"/>
      <c r="AR2124" s="110"/>
      <c r="AS2124" s="110"/>
      <c r="AT2124" s="110"/>
      <c r="AU2124" s="110"/>
      <c r="AV2124" s="110"/>
      <c r="AW2124" s="110"/>
      <c r="AX2124" s="110"/>
      <c r="AY2124" s="110"/>
      <c r="AZ2124" s="110"/>
    </row>
    <row r="2125" spans="2:52" s="16" customFormat="1" x14ac:dyDescent="0.25">
      <c r="B2125" s="53"/>
      <c r="C2125" s="15"/>
      <c r="I2125" s="15"/>
      <c r="O2125" s="110"/>
      <c r="P2125" s="110"/>
      <c r="Q2125" s="110"/>
      <c r="R2125" s="110"/>
      <c r="S2125" s="110"/>
      <c r="T2125" s="110"/>
      <c r="U2125" s="110"/>
      <c r="V2125" s="110"/>
      <c r="W2125" s="110"/>
      <c r="X2125" s="110"/>
      <c r="Y2125" s="110"/>
      <c r="Z2125" s="110"/>
      <c r="AA2125" s="110"/>
      <c r="AB2125" s="110"/>
      <c r="AC2125" s="110"/>
      <c r="AD2125" s="110"/>
      <c r="AE2125" s="110"/>
      <c r="AF2125" s="110"/>
      <c r="AG2125" s="110"/>
      <c r="AH2125" s="110"/>
      <c r="AI2125" s="110"/>
      <c r="AJ2125" s="110"/>
      <c r="AK2125" s="110"/>
      <c r="AL2125" s="110"/>
      <c r="AM2125" s="110"/>
      <c r="AN2125" s="110"/>
      <c r="AO2125" s="110"/>
      <c r="AP2125" s="110"/>
      <c r="AQ2125" s="110"/>
      <c r="AR2125" s="110"/>
      <c r="AS2125" s="110"/>
      <c r="AT2125" s="110"/>
      <c r="AU2125" s="110"/>
      <c r="AV2125" s="110"/>
      <c r="AW2125" s="110"/>
      <c r="AX2125" s="110"/>
      <c r="AY2125" s="110"/>
      <c r="AZ2125" s="110"/>
    </row>
    <row r="2126" spans="2:52" s="16" customFormat="1" x14ac:dyDescent="0.25">
      <c r="B2126" s="53"/>
      <c r="C2126" s="15"/>
      <c r="I2126" s="15"/>
      <c r="O2126" s="110"/>
      <c r="P2126" s="110"/>
      <c r="Q2126" s="110"/>
      <c r="R2126" s="110"/>
      <c r="S2126" s="110"/>
      <c r="T2126" s="110"/>
      <c r="U2126" s="110"/>
      <c r="V2126" s="110"/>
      <c r="W2126" s="110"/>
      <c r="X2126" s="110"/>
      <c r="Y2126" s="110"/>
      <c r="Z2126" s="110"/>
      <c r="AA2126" s="110"/>
      <c r="AB2126" s="110"/>
      <c r="AC2126" s="110"/>
      <c r="AD2126" s="110"/>
      <c r="AE2126" s="110"/>
      <c r="AF2126" s="110"/>
      <c r="AG2126" s="110"/>
      <c r="AH2126" s="110"/>
      <c r="AI2126" s="110"/>
      <c r="AJ2126" s="110"/>
      <c r="AK2126" s="110"/>
      <c r="AL2126" s="110"/>
      <c r="AM2126" s="110"/>
      <c r="AN2126" s="110"/>
      <c r="AO2126" s="110"/>
      <c r="AP2126" s="110"/>
      <c r="AQ2126" s="110"/>
      <c r="AR2126" s="110"/>
      <c r="AS2126" s="110"/>
      <c r="AT2126" s="110"/>
      <c r="AU2126" s="110"/>
      <c r="AV2126" s="110"/>
      <c r="AW2126" s="110"/>
      <c r="AX2126" s="110"/>
      <c r="AY2126" s="110"/>
      <c r="AZ2126" s="110"/>
    </row>
    <row r="2127" spans="2:52" s="16" customFormat="1" x14ac:dyDescent="0.25">
      <c r="B2127" s="53"/>
      <c r="C2127" s="15"/>
      <c r="I2127" s="15"/>
      <c r="O2127" s="110"/>
      <c r="P2127" s="110"/>
      <c r="Q2127" s="110"/>
      <c r="R2127" s="110"/>
      <c r="S2127" s="110"/>
      <c r="T2127" s="110"/>
      <c r="U2127" s="110"/>
      <c r="V2127" s="110"/>
      <c r="W2127" s="110"/>
      <c r="X2127" s="110"/>
      <c r="Y2127" s="110"/>
      <c r="Z2127" s="110"/>
      <c r="AA2127" s="110"/>
      <c r="AB2127" s="110"/>
      <c r="AC2127" s="110"/>
      <c r="AD2127" s="110"/>
      <c r="AE2127" s="110"/>
      <c r="AF2127" s="110"/>
      <c r="AG2127" s="110"/>
      <c r="AH2127" s="110"/>
      <c r="AI2127" s="110"/>
      <c r="AJ2127" s="110"/>
      <c r="AK2127" s="110"/>
      <c r="AL2127" s="110"/>
      <c r="AM2127" s="110"/>
      <c r="AN2127" s="110"/>
      <c r="AO2127" s="110"/>
      <c r="AP2127" s="110"/>
      <c r="AQ2127" s="110"/>
      <c r="AR2127" s="110"/>
      <c r="AS2127" s="110"/>
      <c r="AT2127" s="110"/>
      <c r="AU2127" s="110"/>
      <c r="AV2127" s="110"/>
      <c r="AW2127" s="110"/>
      <c r="AX2127" s="110"/>
      <c r="AY2127" s="110"/>
      <c r="AZ2127" s="110"/>
    </row>
    <row r="2128" spans="2:52" s="16" customFormat="1" x14ac:dyDescent="0.25">
      <c r="B2128" s="53"/>
      <c r="C2128" s="15"/>
      <c r="I2128" s="15"/>
      <c r="O2128" s="110"/>
      <c r="P2128" s="110"/>
      <c r="Q2128" s="110"/>
      <c r="R2128" s="110"/>
      <c r="S2128" s="110"/>
      <c r="T2128" s="110"/>
      <c r="U2128" s="110"/>
      <c r="V2128" s="110"/>
      <c r="W2128" s="110"/>
      <c r="X2128" s="110"/>
      <c r="Y2128" s="110"/>
      <c r="Z2128" s="110"/>
      <c r="AA2128" s="110"/>
      <c r="AB2128" s="110"/>
      <c r="AC2128" s="110"/>
      <c r="AD2128" s="110"/>
      <c r="AE2128" s="110"/>
      <c r="AF2128" s="110"/>
      <c r="AG2128" s="110"/>
      <c r="AH2128" s="110"/>
      <c r="AI2128" s="110"/>
      <c r="AJ2128" s="110"/>
      <c r="AK2128" s="110"/>
      <c r="AL2128" s="110"/>
      <c r="AM2128" s="110"/>
      <c r="AN2128" s="110"/>
      <c r="AO2128" s="110"/>
      <c r="AP2128" s="110"/>
      <c r="AQ2128" s="110"/>
      <c r="AR2128" s="110"/>
      <c r="AS2128" s="110"/>
      <c r="AT2128" s="110"/>
      <c r="AU2128" s="110"/>
      <c r="AV2128" s="110"/>
      <c r="AW2128" s="110"/>
      <c r="AX2128" s="110"/>
      <c r="AY2128" s="110"/>
      <c r="AZ2128" s="110"/>
    </row>
    <row r="2129" spans="2:52" s="16" customFormat="1" x14ac:dyDescent="0.25">
      <c r="B2129" s="53"/>
      <c r="C2129" s="15"/>
      <c r="I2129" s="15"/>
      <c r="O2129" s="110"/>
      <c r="P2129" s="110"/>
      <c r="Q2129" s="110"/>
      <c r="R2129" s="110"/>
      <c r="S2129" s="110"/>
      <c r="T2129" s="110"/>
      <c r="U2129" s="110"/>
      <c r="V2129" s="110"/>
      <c r="W2129" s="110"/>
      <c r="X2129" s="110"/>
      <c r="Y2129" s="110"/>
      <c r="Z2129" s="110"/>
      <c r="AA2129" s="110"/>
      <c r="AB2129" s="110"/>
      <c r="AC2129" s="110"/>
      <c r="AD2129" s="110"/>
      <c r="AE2129" s="110"/>
      <c r="AF2129" s="110"/>
      <c r="AG2129" s="110"/>
      <c r="AH2129" s="110"/>
      <c r="AI2129" s="110"/>
      <c r="AJ2129" s="110"/>
      <c r="AK2129" s="110"/>
      <c r="AL2129" s="110"/>
      <c r="AM2129" s="110"/>
      <c r="AN2129" s="110"/>
      <c r="AO2129" s="110"/>
      <c r="AP2129" s="110"/>
      <c r="AQ2129" s="110"/>
      <c r="AR2129" s="110"/>
      <c r="AS2129" s="110"/>
      <c r="AT2129" s="110"/>
      <c r="AU2129" s="110"/>
      <c r="AV2129" s="110"/>
      <c r="AW2129" s="110"/>
      <c r="AX2129" s="110"/>
      <c r="AY2129" s="110"/>
      <c r="AZ2129" s="110"/>
    </row>
    <row r="2130" spans="2:52" s="16" customFormat="1" x14ac:dyDescent="0.25">
      <c r="B2130" s="53"/>
      <c r="C2130" s="15"/>
      <c r="I2130" s="15"/>
      <c r="O2130" s="110"/>
      <c r="P2130" s="110"/>
      <c r="Q2130" s="110"/>
      <c r="R2130" s="110"/>
      <c r="S2130" s="110"/>
      <c r="T2130" s="110"/>
      <c r="U2130" s="110"/>
      <c r="V2130" s="110"/>
      <c r="W2130" s="110"/>
      <c r="X2130" s="110"/>
      <c r="Y2130" s="110"/>
      <c r="Z2130" s="110"/>
      <c r="AA2130" s="110"/>
      <c r="AB2130" s="110"/>
      <c r="AC2130" s="110"/>
      <c r="AD2130" s="110"/>
      <c r="AE2130" s="110"/>
      <c r="AF2130" s="110"/>
      <c r="AG2130" s="110"/>
      <c r="AH2130" s="110"/>
      <c r="AI2130" s="110"/>
      <c r="AJ2130" s="110"/>
      <c r="AK2130" s="110"/>
      <c r="AL2130" s="110"/>
      <c r="AM2130" s="110"/>
      <c r="AN2130" s="110"/>
      <c r="AO2130" s="110"/>
      <c r="AP2130" s="110"/>
      <c r="AQ2130" s="110"/>
      <c r="AR2130" s="110"/>
      <c r="AS2130" s="110"/>
      <c r="AT2130" s="110"/>
      <c r="AU2130" s="110"/>
      <c r="AV2130" s="110"/>
      <c r="AW2130" s="110"/>
      <c r="AX2130" s="110"/>
      <c r="AY2130" s="110"/>
      <c r="AZ2130" s="110"/>
    </row>
    <row r="2131" spans="2:52" s="16" customFormat="1" x14ac:dyDescent="0.25">
      <c r="B2131" s="53"/>
      <c r="C2131" s="15"/>
      <c r="I2131" s="15"/>
      <c r="O2131" s="110"/>
      <c r="P2131" s="110"/>
      <c r="Q2131" s="110"/>
      <c r="R2131" s="110"/>
      <c r="S2131" s="110"/>
      <c r="T2131" s="110"/>
      <c r="U2131" s="110"/>
      <c r="V2131" s="110"/>
      <c r="W2131" s="110"/>
      <c r="X2131" s="110"/>
      <c r="Y2131" s="110"/>
      <c r="Z2131" s="110"/>
      <c r="AA2131" s="110"/>
      <c r="AB2131" s="110"/>
      <c r="AC2131" s="110"/>
      <c r="AD2131" s="110"/>
      <c r="AE2131" s="110"/>
      <c r="AF2131" s="110"/>
      <c r="AG2131" s="110"/>
      <c r="AH2131" s="110"/>
      <c r="AI2131" s="110"/>
      <c r="AJ2131" s="110"/>
      <c r="AK2131" s="110"/>
      <c r="AL2131" s="110"/>
      <c r="AM2131" s="110"/>
      <c r="AN2131" s="110"/>
      <c r="AO2131" s="110"/>
      <c r="AP2131" s="110"/>
      <c r="AQ2131" s="110"/>
      <c r="AR2131" s="110"/>
      <c r="AS2131" s="110"/>
      <c r="AT2131" s="110"/>
      <c r="AU2131" s="110"/>
      <c r="AV2131" s="110"/>
      <c r="AW2131" s="110"/>
      <c r="AX2131" s="110"/>
      <c r="AY2131" s="110"/>
      <c r="AZ2131" s="110"/>
    </row>
    <row r="2132" spans="2:52" s="16" customFormat="1" x14ac:dyDescent="0.25">
      <c r="B2132" s="53"/>
      <c r="C2132" s="15"/>
      <c r="I2132" s="15"/>
      <c r="O2132" s="110"/>
      <c r="P2132" s="110"/>
      <c r="Q2132" s="110"/>
      <c r="R2132" s="110"/>
      <c r="S2132" s="110"/>
      <c r="T2132" s="110"/>
      <c r="U2132" s="110"/>
      <c r="V2132" s="110"/>
      <c r="W2132" s="110"/>
      <c r="X2132" s="110"/>
      <c r="Y2132" s="110"/>
      <c r="Z2132" s="110"/>
      <c r="AA2132" s="110"/>
      <c r="AB2132" s="110"/>
      <c r="AC2132" s="110"/>
      <c r="AD2132" s="110"/>
      <c r="AE2132" s="110"/>
      <c r="AF2132" s="110"/>
      <c r="AG2132" s="110"/>
      <c r="AH2132" s="110"/>
      <c r="AI2132" s="110"/>
      <c r="AJ2132" s="110"/>
      <c r="AK2132" s="110"/>
      <c r="AL2132" s="110"/>
      <c r="AM2132" s="110"/>
      <c r="AN2132" s="110"/>
      <c r="AO2132" s="110"/>
      <c r="AP2132" s="110"/>
      <c r="AQ2132" s="110"/>
      <c r="AR2132" s="110"/>
      <c r="AS2132" s="110"/>
      <c r="AT2132" s="110"/>
      <c r="AU2132" s="110"/>
      <c r="AV2132" s="110"/>
      <c r="AW2132" s="110"/>
      <c r="AX2132" s="110"/>
      <c r="AY2132" s="110"/>
      <c r="AZ2132" s="110"/>
    </row>
    <row r="2133" spans="2:52" s="16" customFormat="1" x14ac:dyDescent="0.25">
      <c r="B2133" s="53"/>
      <c r="C2133" s="15"/>
      <c r="I2133" s="15"/>
      <c r="O2133" s="110"/>
      <c r="P2133" s="110"/>
      <c r="Q2133" s="110"/>
      <c r="R2133" s="110"/>
      <c r="S2133" s="110"/>
      <c r="T2133" s="110"/>
      <c r="U2133" s="110"/>
      <c r="V2133" s="110"/>
      <c r="W2133" s="110"/>
      <c r="X2133" s="110"/>
      <c r="Y2133" s="110"/>
      <c r="Z2133" s="110"/>
      <c r="AA2133" s="110"/>
      <c r="AB2133" s="110"/>
      <c r="AC2133" s="110"/>
      <c r="AD2133" s="110"/>
      <c r="AE2133" s="110"/>
      <c r="AF2133" s="110"/>
      <c r="AG2133" s="110"/>
      <c r="AH2133" s="110"/>
      <c r="AI2133" s="110"/>
      <c r="AJ2133" s="110"/>
      <c r="AK2133" s="110"/>
      <c r="AL2133" s="110"/>
      <c r="AM2133" s="110"/>
      <c r="AN2133" s="110"/>
      <c r="AO2133" s="110"/>
      <c r="AP2133" s="110"/>
      <c r="AQ2133" s="110"/>
      <c r="AR2133" s="110"/>
      <c r="AS2133" s="110"/>
      <c r="AT2133" s="110"/>
      <c r="AU2133" s="110"/>
      <c r="AV2133" s="110"/>
      <c r="AW2133" s="110"/>
      <c r="AX2133" s="110"/>
      <c r="AY2133" s="110"/>
      <c r="AZ2133" s="110"/>
    </row>
    <row r="2134" spans="2:52" s="16" customFormat="1" x14ac:dyDescent="0.25">
      <c r="B2134" s="53"/>
      <c r="C2134" s="15"/>
      <c r="I2134" s="15"/>
      <c r="O2134" s="110"/>
      <c r="P2134" s="110"/>
      <c r="Q2134" s="110"/>
      <c r="R2134" s="110"/>
      <c r="S2134" s="110"/>
      <c r="T2134" s="110"/>
      <c r="U2134" s="110"/>
      <c r="V2134" s="110"/>
      <c r="W2134" s="110"/>
      <c r="X2134" s="110"/>
      <c r="Y2134" s="110"/>
      <c r="Z2134" s="110"/>
      <c r="AA2134" s="110"/>
      <c r="AB2134" s="110"/>
      <c r="AC2134" s="110"/>
      <c r="AD2134" s="110"/>
      <c r="AE2134" s="110"/>
      <c r="AF2134" s="110"/>
      <c r="AG2134" s="110"/>
      <c r="AH2134" s="110"/>
      <c r="AI2134" s="110"/>
      <c r="AJ2134" s="110"/>
      <c r="AK2134" s="110"/>
      <c r="AL2134" s="110"/>
      <c r="AM2134" s="110"/>
      <c r="AN2134" s="110"/>
      <c r="AO2134" s="110"/>
      <c r="AP2134" s="110"/>
      <c r="AQ2134" s="110"/>
      <c r="AR2134" s="110"/>
      <c r="AS2134" s="110"/>
      <c r="AT2134" s="110"/>
      <c r="AU2134" s="110"/>
      <c r="AV2134" s="110"/>
      <c r="AW2134" s="110"/>
      <c r="AX2134" s="110"/>
      <c r="AY2134" s="110"/>
      <c r="AZ2134" s="110"/>
    </row>
    <row r="2135" spans="2:52" s="16" customFormat="1" x14ac:dyDescent="0.25">
      <c r="B2135" s="53"/>
      <c r="C2135" s="15"/>
      <c r="I2135" s="15"/>
      <c r="O2135" s="110"/>
      <c r="P2135" s="110"/>
      <c r="Q2135" s="110"/>
      <c r="R2135" s="110"/>
      <c r="S2135" s="110"/>
      <c r="T2135" s="110"/>
      <c r="U2135" s="110"/>
      <c r="V2135" s="110"/>
      <c r="W2135" s="110"/>
      <c r="X2135" s="110"/>
      <c r="Y2135" s="110"/>
      <c r="Z2135" s="110"/>
      <c r="AA2135" s="110"/>
      <c r="AB2135" s="110"/>
      <c r="AC2135" s="110"/>
      <c r="AD2135" s="110"/>
      <c r="AE2135" s="110"/>
      <c r="AF2135" s="110"/>
      <c r="AG2135" s="110"/>
      <c r="AH2135" s="110"/>
      <c r="AI2135" s="110"/>
      <c r="AJ2135" s="110"/>
      <c r="AK2135" s="110"/>
      <c r="AL2135" s="110"/>
      <c r="AM2135" s="110"/>
      <c r="AN2135" s="110"/>
      <c r="AO2135" s="110"/>
      <c r="AP2135" s="110"/>
      <c r="AQ2135" s="110"/>
      <c r="AR2135" s="110"/>
      <c r="AS2135" s="110"/>
      <c r="AT2135" s="110"/>
      <c r="AU2135" s="110"/>
      <c r="AV2135" s="110"/>
      <c r="AW2135" s="110"/>
      <c r="AX2135" s="110"/>
      <c r="AY2135" s="110"/>
      <c r="AZ2135" s="110"/>
    </row>
    <row r="2136" spans="2:52" s="16" customFormat="1" x14ac:dyDescent="0.25">
      <c r="B2136" s="53"/>
      <c r="C2136" s="15"/>
      <c r="I2136" s="15"/>
      <c r="O2136" s="110"/>
      <c r="P2136" s="110"/>
      <c r="Q2136" s="110"/>
      <c r="R2136" s="110"/>
      <c r="S2136" s="110"/>
      <c r="T2136" s="110"/>
      <c r="U2136" s="110"/>
      <c r="V2136" s="110"/>
      <c r="W2136" s="110"/>
      <c r="X2136" s="110"/>
      <c r="Y2136" s="110"/>
      <c r="Z2136" s="110"/>
      <c r="AA2136" s="110"/>
      <c r="AB2136" s="110"/>
      <c r="AC2136" s="110"/>
      <c r="AD2136" s="110"/>
      <c r="AE2136" s="110"/>
      <c r="AF2136" s="110"/>
      <c r="AG2136" s="110"/>
      <c r="AH2136" s="110"/>
      <c r="AI2136" s="110"/>
      <c r="AJ2136" s="110"/>
      <c r="AK2136" s="110"/>
      <c r="AL2136" s="110"/>
      <c r="AM2136" s="110"/>
      <c r="AN2136" s="110"/>
      <c r="AO2136" s="110"/>
      <c r="AP2136" s="110"/>
      <c r="AQ2136" s="110"/>
      <c r="AR2136" s="110"/>
      <c r="AS2136" s="110"/>
      <c r="AT2136" s="110"/>
      <c r="AU2136" s="110"/>
      <c r="AV2136" s="110"/>
      <c r="AW2136" s="110"/>
      <c r="AX2136" s="110"/>
      <c r="AY2136" s="110"/>
      <c r="AZ2136" s="110"/>
    </row>
    <row r="2137" spans="2:52" s="16" customFormat="1" x14ac:dyDescent="0.25">
      <c r="B2137" s="53"/>
      <c r="C2137" s="15"/>
      <c r="I2137" s="15"/>
      <c r="O2137" s="110"/>
      <c r="P2137" s="110"/>
      <c r="Q2137" s="110"/>
      <c r="R2137" s="110"/>
      <c r="S2137" s="110"/>
      <c r="T2137" s="110"/>
      <c r="U2137" s="110"/>
      <c r="V2137" s="110"/>
      <c r="W2137" s="110"/>
      <c r="X2137" s="110"/>
      <c r="Y2137" s="110"/>
      <c r="Z2137" s="110"/>
      <c r="AA2137" s="110"/>
      <c r="AB2137" s="110"/>
      <c r="AC2137" s="110"/>
      <c r="AD2137" s="110"/>
      <c r="AE2137" s="110"/>
      <c r="AF2137" s="110"/>
      <c r="AG2137" s="110"/>
      <c r="AH2137" s="110"/>
      <c r="AI2137" s="110"/>
      <c r="AJ2137" s="110"/>
      <c r="AK2137" s="110"/>
      <c r="AL2137" s="110"/>
      <c r="AM2137" s="110"/>
      <c r="AN2137" s="110"/>
      <c r="AO2137" s="110"/>
      <c r="AP2137" s="110"/>
      <c r="AQ2137" s="110"/>
      <c r="AR2137" s="110"/>
      <c r="AS2137" s="110"/>
      <c r="AT2137" s="110"/>
      <c r="AU2137" s="110"/>
      <c r="AV2137" s="110"/>
      <c r="AW2137" s="110"/>
      <c r="AX2137" s="110"/>
      <c r="AY2137" s="110"/>
      <c r="AZ2137" s="110"/>
    </row>
    <row r="2138" spans="2:52" s="16" customFormat="1" x14ac:dyDescent="0.25">
      <c r="B2138" s="53"/>
      <c r="C2138" s="15"/>
      <c r="I2138" s="15"/>
      <c r="O2138" s="110"/>
      <c r="P2138" s="110"/>
      <c r="Q2138" s="110"/>
      <c r="R2138" s="110"/>
      <c r="S2138" s="110"/>
      <c r="T2138" s="110"/>
      <c r="U2138" s="110"/>
      <c r="V2138" s="110"/>
      <c r="W2138" s="110"/>
      <c r="X2138" s="110"/>
      <c r="Y2138" s="110"/>
      <c r="Z2138" s="110"/>
      <c r="AA2138" s="110"/>
      <c r="AB2138" s="110"/>
      <c r="AC2138" s="110"/>
      <c r="AD2138" s="110"/>
      <c r="AE2138" s="110"/>
      <c r="AF2138" s="110"/>
      <c r="AG2138" s="110"/>
      <c r="AH2138" s="110"/>
      <c r="AI2138" s="110"/>
      <c r="AJ2138" s="110"/>
      <c r="AK2138" s="110"/>
      <c r="AL2138" s="110"/>
      <c r="AM2138" s="110"/>
      <c r="AN2138" s="110"/>
      <c r="AO2138" s="110"/>
      <c r="AP2138" s="110"/>
      <c r="AQ2138" s="110"/>
      <c r="AR2138" s="110"/>
      <c r="AS2138" s="110"/>
      <c r="AT2138" s="110"/>
      <c r="AU2138" s="110"/>
      <c r="AV2138" s="110"/>
      <c r="AW2138" s="110"/>
      <c r="AX2138" s="110"/>
      <c r="AY2138" s="110"/>
      <c r="AZ2138" s="110"/>
    </row>
    <row r="2139" spans="2:52" s="16" customFormat="1" x14ac:dyDescent="0.25">
      <c r="B2139" s="53"/>
      <c r="C2139" s="15"/>
      <c r="I2139" s="15"/>
      <c r="O2139" s="110"/>
      <c r="P2139" s="110"/>
      <c r="Q2139" s="110"/>
      <c r="R2139" s="110"/>
      <c r="S2139" s="110"/>
      <c r="T2139" s="110"/>
      <c r="U2139" s="110"/>
      <c r="V2139" s="110"/>
      <c r="W2139" s="110"/>
      <c r="X2139" s="110"/>
      <c r="Y2139" s="110"/>
      <c r="Z2139" s="110"/>
      <c r="AA2139" s="110"/>
      <c r="AB2139" s="110"/>
      <c r="AC2139" s="110"/>
      <c r="AD2139" s="110"/>
      <c r="AE2139" s="110"/>
      <c r="AF2139" s="110"/>
      <c r="AG2139" s="110"/>
      <c r="AH2139" s="110"/>
      <c r="AI2139" s="110"/>
      <c r="AJ2139" s="110"/>
      <c r="AK2139" s="110"/>
      <c r="AL2139" s="110"/>
      <c r="AM2139" s="110"/>
      <c r="AN2139" s="110"/>
      <c r="AO2139" s="110"/>
      <c r="AP2139" s="110"/>
      <c r="AQ2139" s="110"/>
      <c r="AR2139" s="110"/>
      <c r="AS2139" s="110"/>
      <c r="AT2139" s="110"/>
      <c r="AU2139" s="110"/>
      <c r="AV2139" s="110"/>
      <c r="AW2139" s="110"/>
      <c r="AX2139" s="110"/>
      <c r="AY2139" s="110"/>
      <c r="AZ2139" s="110"/>
    </row>
    <row r="2140" spans="2:52" s="16" customFormat="1" x14ac:dyDescent="0.25">
      <c r="B2140" s="53"/>
      <c r="C2140" s="15"/>
      <c r="I2140" s="15"/>
      <c r="O2140" s="110"/>
      <c r="P2140" s="110"/>
      <c r="Q2140" s="110"/>
      <c r="R2140" s="110"/>
      <c r="S2140" s="110"/>
      <c r="T2140" s="110"/>
      <c r="U2140" s="110"/>
      <c r="V2140" s="110"/>
      <c r="W2140" s="110"/>
      <c r="X2140" s="110"/>
      <c r="Y2140" s="110"/>
      <c r="Z2140" s="110"/>
      <c r="AA2140" s="110"/>
      <c r="AB2140" s="110"/>
      <c r="AC2140" s="110"/>
      <c r="AD2140" s="110"/>
      <c r="AE2140" s="110"/>
      <c r="AF2140" s="110"/>
      <c r="AG2140" s="110"/>
      <c r="AH2140" s="110"/>
      <c r="AI2140" s="110"/>
      <c r="AJ2140" s="110"/>
      <c r="AK2140" s="110"/>
      <c r="AL2140" s="110"/>
      <c r="AM2140" s="110"/>
      <c r="AN2140" s="110"/>
      <c r="AO2140" s="110"/>
      <c r="AP2140" s="110"/>
      <c r="AQ2140" s="110"/>
      <c r="AR2140" s="110"/>
      <c r="AS2140" s="110"/>
      <c r="AT2140" s="110"/>
      <c r="AU2140" s="110"/>
      <c r="AV2140" s="110"/>
      <c r="AW2140" s="110"/>
      <c r="AX2140" s="110"/>
      <c r="AY2140" s="110"/>
      <c r="AZ2140" s="110"/>
    </row>
    <row r="2141" spans="2:52" s="16" customFormat="1" x14ac:dyDescent="0.25">
      <c r="B2141" s="53"/>
      <c r="C2141" s="15"/>
      <c r="I2141" s="15"/>
      <c r="O2141" s="110"/>
      <c r="P2141" s="110"/>
      <c r="Q2141" s="110"/>
      <c r="R2141" s="110"/>
      <c r="S2141" s="110"/>
      <c r="T2141" s="110"/>
      <c r="U2141" s="110"/>
      <c r="V2141" s="110"/>
      <c r="W2141" s="110"/>
      <c r="X2141" s="110"/>
      <c r="Y2141" s="110"/>
      <c r="Z2141" s="110"/>
      <c r="AA2141" s="110"/>
      <c r="AB2141" s="110"/>
      <c r="AC2141" s="110"/>
      <c r="AD2141" s="110"/>
      <c r="AE2141" s="110"/>
      <c r="AF2141" s="110"/>
      <c r="AG2141" s="110"/>
      <c r="AH2141" s="110"/>
      <c r="AI2141" s="110"/>
      <c r="AJ2141" s="110"/>
      <c r="AK2141" s="110"/>
      <c r="AL2141" s="110"/>
      <c r="AM2141" s="110"/>
      <c r="AN2141" s="110"/>
      <c r="AO2141" s="110"/>
      <c r="AP2141" s="110"/>
      <c r="AQ2141" s="110"/>
      <c r="AR2141" s="110"/>
      <c r="AS2141" s="110"/>
      <c r="AT2141" s="110"/>
      <c r="AU2141" s="110"/>
      <c r="AV2141" s="110"/>
      <c r="AW2141" s="110"/>
      <c r="AX2141" s="110"/>
      <c r="AY2141" s="110"/>
      <c r="AZ2141" s="110"/>
    </row>
    <row r="2142" spans="2:52" s="16" customFormat="1" x14ac:dyDescent="0.25">
      <c r="B2142" s="53"/>
      <c r="C2142" s="15"/>
      <c r="I2142" s="15"/>
      <c r="O2142" s="110"/>
      <c r="P2142" s="110"/>
      <c r="Q2142" s="110"/>
      <c r="R2142" s="110"/>
      <c r="S2142" s="110"/>
      <c r="T2142" s="110"/>
      <c r="U2142" s="110"/>
      <c r="V2142" s="110"/>
      <c r="W2142" s="110"/>
      <c r="X2142" s="110"/>
      <c r="Y2142" s="110"/>
      <c r="Z2142" s="110"/>
      <c r="AA2142" s="110"/>
      <c r="AB2142" s="110"/>
      <c r="AC2142" s="110"/>
      <c r="AD2142" s="110"/>
      <c r="AE2142" s="110"/>
      <c r="AF2142" s="110"/>
      <c r="AG2142" s="110"/>
      <c r="AH2142" s="110"/>
      <c r="AI2142" s="110"/>
      <c r="AJ2142" s="110"/>
      <c r="AK2142" s="110"/>
      <c r="AL2142" s="110"/>
      <c r="AM2142" s="110"/>
      <c r="AN2142" s="110"/>
      <c r="AO2142" s="110"/>
      <c r="AP2142" s="110"/>
      <c r="AQ2142" s="110"/>
      <c r="AR2142" s="110"/>
      <c r="AS2142" s="110"/>
      <c r="AT2142" s="110"/>
      <c r="AU2142" s="110"/>
      <c r="AV2142" s="110"/>
      <c r="AW2142" s="110"/>
      <c r="AX2142" s="110"/>
      <c r="AY2142" s="110"/>
      <c r="AZ2142" s="110"/>
    </row>
    <row r="2143" spans="2:52" s="16" customFormat="1" x14ac:dyDescent="0.25">
      <c r="B2143" s="53"/>
      <c r="C2143" s="15"/>
      <c r="I2143" s="15"/>
      <c r="O2143" s="110"/>
      <c r="P2143" s="110"/>
      <c r="Q2143" s="110"/>
      <c r="R2143" s="110"/>
      <c r="S2143" s="110"/>
      <c r="T2143" s="110"/>
      <c r="U2143" s="110"/>
      <c r="V2143" s="110"/>
      <c r="W2143" s="110"/>
      <c r="X2143" s="110"/>
      <c r="Y2143" s="110"/>
      <c r="Z2143" s="110"/>
      <c r="AA2143" s="110"/>
      <c r="AB2143" s="110"/>
      <c r="AC2143" s="110"/>
      <c r="AD2143" s="110"/>
      <c r="AE2143" s="110"/>
      <c r="AF2143" s="110"/>
      <c r="AG2143" s="110"/>
      <c r="AH2143" s="110"/>
      <c r="AI2143" s="110"/>
      <c r="AJ2143" s="110"/>
      <c r="AK2143" s="110"/>
      <c r="AL2143" s="110"/>
      <c r="AM2143" s="110"/>
      <c r="AN2143" s="110"/>
      <c r="AO2143" s="110"/>
      <c r="AP2143" s="110"/>
      <c r="AQ2143" s="110"/>
      <c r="AR2143" s="110"/>
      <c r="AS2143" s="110"/>
      <c r="AT2143" s="110"/>
      <c r="AU2143" s="110"/>
      <c r="AV2143" s="110"/>
      <c r="AW2143" s="110"/>
      <c r="AX2143" s="110"/>
      <c r="AY2143" s="110"/>
      <c r="AZ2143" s="110"/>
    </row>
    <row r="2144" spans="2:52" s="16" customFormat="1" x14ac:dyDescent="0.25">
      <c r="B2144" s="53"/>
      <c r="C2144" s="15"/>
      <c r="I2144" s="15"/>
      <c r="O2144" s="110"/>
      <c r="P2144" s="110"/>
      <c r="Q2144" s="110"/>
      <c r="R2144" s="110"/>
      <c r="S2144" s="110"/>
      <c r="T2144" s="110"/>
      <c r="U2144" s="110"/>
      <c r="V2144" s="110"/>
      <c r="W2144" s="110"/>
      <c r="X2144" s="110"/>
      <c r="Y2144" s="110"/>
      <c r="Z2144" s="110"/>
      <c r="AA2144" s="110"/>
      <c r="AB2144" s="110"/>
      <c r="AC2144" s="110"/>
      <c r="AD2144" s="110"/>
      <c r="AE2144" s="110"/>
      <c r="AF2144" s="110"/>
      <c r="AG2144" s="110"/>
      <c r="AH2144" s="110"/>
      <c r="AI2144" s="110"/>
      <c r="AJ2144" s="110"/>
      <c r="AK2144" s="110"/>
      <c r="AL2144" s="110"/>
      <c r="AM2144" s="110"/>
      <c r="AN2144" s="110"/>
      <c r="AO2144" s="110"/>
      <c r="AP2144" s="110"/>
      <c r="AQ2144" s="110"/>
      <c r="AR2144" s="110"/>
      <c r="AS2144" s="110"/>
      <c r="AT2144" s="110"/>
      <c r="AU2144" s="110"/>
      <c r="AV2144" s="110"/>
      <c r="AW2144" s="110"/>
      <c r="AX2144" s="110"/>
      <c r="AY2144" s="110"/>
      <c r="AZ2144" s="110"/>
    </row>
    <row r="2145" spans="2:52" s="16" customFormat="1" x14ac:dyDescent="0.25">
      <c r="B2145" s="53"/>
      <c r="C2145" s="15"/>
      <c r="I2145" s="15"/>
      <c r="O2145" s="110"/>
      <c r="P2145" s="110"/>
      <c r="Q2145" s="110"/>
      <c r="R2145" s="110"/>
      <c r="S2145" s="110"/>
      <c r="T2145" s="110"/>
      <c r="U2145" s="110"/>
      <c r="V2145" s="110"/>
      <c r="W2145" s="110"/>
      <c r="X2145" s="110"/>
      <c r="Y2145" s="110"/>
      <c r="Z2145" s="110"/>
      <c r="AA2145" s="110"/>
      <c r="AB2145" s="110"/>
      <c r="AC2145" s="110"/>
      <c r="AD2145" s="110"/>
      <c r="AE2145" s="110"/>
      <c r="AF2145" s="110"/>
      <c r="AG2145" s="110"/>
      <c r="AH2145" s="110"/>
      <c r="AI2145" s="110"/>
      <c r="AJ2145" s="110"/>
      <c r="AK2145" s="110"/>
      <c r="AL2145" s="110"/>
      <c r="AM2145" s="110"/>
      <c r="AN2145" s="110"/>
      <c r="AO2145" s="110"/>
      <c r="AP2145" s="110"/>
      <c r="AQ2145" s="110"/>
      <c r="AR2145" s="110"/>
      <c r="AS2145" s="110"/>
      <c r="AT2145" s="110"/>
      <c r="AU2145" s="110"/>
      <c r="AV2145" s="110"/>
      <c r="AW2145" s="110"/>
      <c r="AX2145" s="110"/>
      <c r="AY2145" s="110"/>
      <c r="AZ2145" s="110"/>
    </row>
    <row r="2146" spans="2:52" s="16" customFormat="1" x14ac:dyDescent="0.25">
      <c r="B2146" s="53"/>
      <c r="C2146" s="15"/>
      <c r="I2146" s="15"/>
      <c r="O2146" s="110"/>
      <c r="P2146" s="110"/>
      <c r="Q2146" s="110"/>
      <c r="R2146" s="110"/>
      <c r="S2146" s="110"/>
      <c r="T2146" s="110"/>
      <c r="U2146" s="110"/>
      <c r="V2146" s="110"/>
      <c r="W2146" s="110"/>
      <c r="X2146" s="110"/>
      <c r="Y2146" s="110"/>
      <c r="Z2146" s="110"/>
      <c r="AA2146" s="110"/>
      <c r="AB2146" s="110"/>
      <c r="AC2146" s="110"/>
      <c r="AD2146" s="110"/>
      <c r="AE2146" s="110"/>
      <c r="AF2146" s="110"/>
      <c r="AG2146" s="110"/>
      <c r="AH2146" s="110"/>
      <c r="AI2146" s="110"/>
      <c r="AJ2146" s="110"/>
      <c r="AK2146" s="110"/>
      <c r="AL2146" s="110"/>
      <c r="AM2146" s="110"/>
      <c r="AN2146" s="110"/>
      <c r="AO2146" s="110"/>
      <c r="AP2146" s="110"/>
      <c r="AQ2146" s="110"/>
      <c r="AR2146" s="110"/>
      <c r="AS2146" s="110"/>
      <c r="AT2146" s="110"/>
      <c r="AU2146" s="110"/>
      <c r="AV2146" s="110"/>
      <c r="AW2146" s="110"/>
      <c r="AX2146" s="110"/>
      <c r="AY2146" s="110"/>
      <c r="AZ2146" s="110"/>
    </row>
    <row r="2147" spans="2:52" s="16" customFormat="1" x14ac:dyDescent="0.25">
      <c r="B2147" s="53"/>
      <c r="C2147" s="15"/>
      <c r="I2147" s="15"/>
      <c r="O2147" s="110"/>
      <c r="P2147" s="110"/>
      <c r="Q2147" s="110"/>
      <c r="R2147" s="110"/>
      <c r="S2147" s="110"/>
      <c r="T2147" s="110"/>
      <c r="U2147" s="110"/>
      <c r="V2147" s="110"/>
      <c r="W2147" s="110"/>
      <c r="X2147" s="110"/>
      <c r="Y2147" s="110"/>
      <c r="Z2147" s="110"/>
      <c r="AA2147" s="110"/>
      <c r="AB2147" s="110"/>
      <c r="AC2147" s="110"/>
      <c r="AD2147" s="110"/>
      <c r="AE2147" s="110"/>
      <c r="AF2147" s="110"/>
      <c r="AG2147" s="110"/>
      <c r="AH2147" s="110"/>
      <c r="AI2147" s="110"/>
      <c r="AJ2147" s="110"/>
      <c r="AK2147" s="110"/>
      <c r="AL2147" s="110"/>
      <c r="AM2147" s="110"/>
      <c r="AN2147" s="110"/>
      <c r="AO2147" s="110"/>
      <c r="AP2147" s="110"/>
      <c r="AQ2147" s="110"/>
      <c r="AR2147" s="110"/>
      <c r="AS2147" s="110"/>
      <c r="AT2147" s="110"/>
      <c r="AU2147" s="110"/>
      <c r="AV2147" s="110"/>
      <c r="AW2147" s="110"/>
      <c r="AX2147" s="110"/>
      <c r="AY2147" s="110"/>
      <c r="AZ2147" s="110"/>
    </row>
    <row r="2148" spans="2:52" s="16" customFormat="1" x14ac:dyDescent="0.25">
      <c r="B2148" s="53"/>
      <c r="C2148" s="15"/>
      <c r="I2148" s="15"/>
      <c r="O2148" s="110"/>
      <c r="P2148" s="110"/>
      <c r="Q2148" s="110"/>
      <c r="R2148" s="110"/>
      <c r="S2148" s="110"/>
      <c r="T2148" s="110"/>
      <c r="U2148" s="110"/>
      <c r="V2148" s="110"/>
      <c r="W2148" s="110"/>
      <c r="X2148" s="110"/>
      <c r="Y2148" s="110"/>
      <c r="Z2148" s="110"/>
      <c r="AA2148" s="110"/>
      <c r="AB2148" s="110"/>
      <c r="AC2148" s="110"/>
      <c r="AD2148" s="110"/>
      <c r="AE2148" s="110"/>
      <c r="AF2148" s="110"/>
      <c r="AG2148" s="110"/>
      <c r="AH2148" s="110"/>
      <c r="AI2148" s="110"/>
      <c r="AJ2148" s="110"/>
      <c r="AK2148" s="110"/>
      <c r="AL2148" s="110"/>
      <c r="AM2148" s="110"/>
      <c r="AN2148" s="110"/>
      <c r="AO2148" s="110"/>
      <c r="AP2148" s="110"/>
      <c r="AQ2148" s="110"/>
      <c r="AR2148" s="110"/>
      <c r="AS2148" s="110"/>
      <c r="AT2148" s="110"/>
      <c r="AU2148" s="110"/>
      <c r="AV2148" s="110"/>
      <c r="AW2148" s="110"/>
      <c r="AX2148" s="110"/>
      <c r="AY2148" s="110"/>
      <c r="AZ2148" s="110"/>
    </row>
    <row r="2149" spans="2:52" s="16" customFormat="1" x14ac:dyDescent="0.25">
      <c r="B2149" s="53"/>
      <c r="C2149" s="15"/>
      <c r="I2149" s="15"/>
      <c r="O2149" s="110"/>
      <c r="P2149" s="110"/>
      <c r="Q2149" s="110"/>
      <c r="R2149" s="110"/>
      <c r="S2149" s="110"/>
      <c r="T2149" s="110"/>
      <c r="U2149" s="110"/>
      <c r="V2149" s="110"/>
      <c r="W2149" s="110"/>
      <c r="X2149" s="110"/>
      <c r="Y2149" s="110"/>
      <c r="Z2149" s="110"/>
      <c r="AA2149" s="110"/>
      <c r="AB2149" s="110"/>
      <c r="AC2149" s="110"/>
      <c r="AD2149" s="110"/>
      <c r="AE2149" s="110"/>
      <c r="AF2149" s="110"/>
      <c r="AG2149" s="110"/>
      <c r="AH2149" s="110"/>
      <c r="AI2149" s="110"/>
      <c r="AJ2149" s="110"/>
      <c r="AK2149" s="110"/>
      <c r="AL2149" s="110"/>
      <c r="AM2149" s="110"/>
      <c r="AN2149" s="110"/>
      <c r="AO2149" s="110"/>
      <c r="AP2149" s="110"/>
      <c r="AQ2149" s="110"/>
      <c r="AR2149" s="110"/>
      <c r="AS2149" s="110"/>
      <c r="AT2149" s="110"/>
      <c r="AU2149" s="110"/>
      <c r="AV2149" s="110"/>
      <c r="AW2149" s="110"/>
      <c r="AX2149" s="110"/>
      <c r="AY2149" s="110"/>
      <c r="AZ2149" s="110"/>
    </row>
    <row r="2150" spans="2:52" s="16" customFormat="1" x14ac:dyDescent="0.25">
      <c r="B2150" s="53"/>
      <c r="C2150" s="15"/>
      <c r="I2150" s="15"/>
      <c r="O2150" s="110"/>
      <c r="P2150" s="110"/>
      <c r="Q2150" s="110"/>
      <c r="R2150" s="110"/>
      <c r="S2150" s="110"/>
      <c r="T2150" s="110"/>
      <c r="U2150" s="110"/>
      <c r="V2150" s="110"/>
      <c r="W2150" s="110"/>
      <c r="X2150" s="110"/>
      <c r="Y2150" s="110"/>
      <c r="Z2150" s="110"/>
      <c r="AA2150" s="110"/>
      <c r="AB2150" s="110"/>
      <c r="AC2150" s="110"/>
      <c r="AD2150" s="110"/>
      <c r="AE2150" s="110"/>
      <c r="AF2150" s="110"/>
      <c r="AG2150" s="110"/>
      <c r="AH2150" s="110"/>
      <c r="AI2150" s="110"/>
      <c r="AJ2150" s="110"/>
      <c r="AK2150" s="110"/>
      <c r="AL2150" s="110"/>
      <c r="AM2150" s="110"/>
      <c r="AN2150" s="110"/>
      <c r="AO2150" s="110"/>
      <c r="AP2150" s="110"/>
      <c r="AQ2150" s="110"/>
      <c r="AR2150" s="110"/>
      <c r="AS2150" s="110"/>
      <c r="AT2150" s="110"/>
      <c r="AU2150" s="110"/>
      <c r="AV2150" s="110"/>
      <c r="AW2150" s="110"/>
      <c r="AX2150" s="110"/>
      <c r="AY2150" s="110"/>
      <c r="AZ2150" s="110"/>
    </row>
    <row r="2151" spans="2:52" s="16" customFormat="1" x14ac:dyDescent="0.25">
      <c r="B2151" s="53"/>
      <c r="C2151" s="15"/>
      <c r="I2151" s="15"/>
      <c r="O2151" s="110"/>
      <c r="P2151" s="110"/>
      <c r="Q2151" s="110"/>
      <c r="R2151" s="110"/>
      <c r="S2151" s="110"/>
      <c r="T2151" s="110"/>
      <c r="U2151" s="110"/>
      <c r="V2151" s="110"/>
      <c r="W2151" s="110"/>
      <c r="X2151" s="110"/>
      <c r="Y2151" s="110"/>
      <c r="Z2151" s="110"/>
      <c r="AA2151" s="110"/>
      <c r="AB2151" s="110"/>
      <c r="AC2151" s="110"/>
      <c r="AD2151" s="110"/>
      <c r="AE2151" s="110"/>
      <c r="AF2151" s="110"/>
      <c r="AG2151" s="110"/>
      <c r="AH2151" s="110"/>
      <c r="AI2151" s="110"/>
      <c r="AJ2151" s="110"/>
      <c r="AK2151" s="110"/>
      <c r="AL2151" s="110"/>
      <c r="AM2151" s="110"/>
      <c r="AN2151" s="110"/>
      <c r="AO2151" s="110"/>
      <c r="AP2151" s="110"/>
      <c r="AQ2151" s="110"/>
      <c r="AR2151" s="110"/>
      <c r="AS2151" s="110"/>
      <c r="AT2151" s="110"/>
      <c r="AU2151" s="110"/>
      <c r="AV2151" s="110"/>
      <c r="AW2151" s="110"/>
      <c r="AX2151" s="110"/>
      <c r="AY2151" s="110"/>
      <c r="AZ2151" s="110"/>
    </row>
    <row r="2152" spans="2:52" s="16" customFormat="1" x14ac:dyDescent="0.25">
      <c r="B2152" s="53"/>
      <c r="C2152" s="15"/>
      <c r="I2152" s="15"/>
      <c r="O2152" s="110"/>
      <c r="P2152" s="110"/>
      <c r="Q2152" s="110"/>
      <c r="R2152" s="110"/>
      <c r="S2152" s="110"/>
      <c r="T2152" s="110"/>
      <c r="U2152" s="110"/>
      <c r="V2152" s="110"/>
      <c r="W2152" s="110"/>
      <c r="X2152" s="110"/>
      <c r="Y2152" s="110"/>
      <c r="Z2152" s="110"/>
      <c r="AA2152" s="110"/>
      <c r="AB2152" s="110"/>
      <c r="AC2152" s="110"/>
      <c r="AD2152" s="110"/>
      <c r="AE2152" s="110"/>
      <c r="AF2152" s="110"/>
      <c r="AG2152" s="110"/>
      <c r="AH2152" s="110"/>
      <c r="AI2152" s="110"/>
      <c r="AJ2152" s="110"/>
      <c r="AK2152" s="110"/>
      <c r="AL2152" s="110"/>
      <c r="AM2152" s="110"/>
      <c r="AN2152" s="110"/>
      <c r="AO2152" s="110"/>
      <c r="AP2152" s="110"/>
      <c r="AQ2152" s="110"/>
      <c r="AR2152" s="110"/>
      <c r="AS2152" s="110"/>
      <c r="AT2152" s="110"/>
      <c r="AU2152" s="110"/>
      <c r="AV2152" s="110"/>
      <c r="AW2152" s="110"/>
      <c r="AX2152" s="110"/>
      <c r="AY2152" s="110"/>
      <c r="AZ2152" s="110"/>
    </row>
    <row r="2153" spans="2:52" s="16" customFormat="1" x14ac:dyDescent="0.25">
      <c r="B2153" s="53"/>
      <c r="C2153" s="15"/>
      <c r="I2153" s="15"/>
      <c r="O2153" s="110"/>
      <c r="P2153" s="110"/>
      <c r="Q2153" s="110"/>
      <c r="R2153" s="110"/>
      <c r="S2153" s="110"/>
      <c r="T2153" s="110"/>
      <c r="U2153" s="110"/>
      <c r="V2153" s="110"/>
      <c r="W2153" s="110"/>
      <c r="X2153" s="110"/>
      <c r="Y2153" s="110"/>
      <c r="Z2153" s="110"/>
      <c r="AA2153" s="110"/>
      <c r="AB2153" s="110"/>
      <c r="AC2153" s="110"/>
      <c r="AD2153" s="110"/>
      <c r="AE2153" s="110"/>
      <c r="AF2153" s="110"/>
      <c r="AG2153" s="110"/>
      <c r="AH2153" s="110"/>
      <c r="AI2153" s="110"/>
      <c r="AJ2153" s="110"/>
      <c r="AK2153" s="110"/>
      <c r="AL2153" s="110"/>
      <c r="AM2153" s="110"/>
      <c r="AN2153" s="110"/>
      <c r="AO2153" s="110"/>
      <c r="AP2153" s="110"/>
      <c r="AQ2153" s="110"/>
      <c r="AR2153" s="110"/>
      <c r="AS2153" s="110"/>
      <c r="AT2153" s="110"/>
      <c r="AU2153" s="110"/>
      <c r="AV2153" s="110"/>
      <c r="AW2153" s="110"/>
      <c r="AX2153" s="110"/>
      <c r="AY2153" s="110"/>
      <c r="AZ2153" s="110"/>
    </row>
    <row r="2154" spans="2:52" s="16" customFormat="1" x14ac:dyDescent="0.25">
      <c r="B2154" s="53"/>
      <c r="C2154" s="15"/>
      <c r="I2154" s="15"/>
      <c r="O2154" s="110"/>
      <c r="P2154" s="110"/>
      <c r="Q2154" s="110"/>
      <c r="R2154" s="110"/>
      <c r="S2154" s="110"/>
      <c r="T2154" s="110"/>
      <c r="U2154" s="110"/>
      <c r="V2154" s="110"/>
      <c r="W2154" s="110"/>
      <c r="X2154" s="110"/>
      <c r="Y2154" s="110"/>
      <c r="Z2154" s="110"/>
      <c r="AA2154" s="110"/>
      <c r="AB2154" s="110"/>
      <c r="AC2154" s="110"/>
      <c r="AD2154" s="110"/>
      <c r="AE2154" s="110"/>
      <c r="AF2154" s="110"/>
      <c r="AG2154" s="110"/>
      <c r="AH2154" s="110"/>
      <c r="AI2154" s="110"/>
      <c r="AJ2154" s="110"/>
      <c r="AK2154" s="110"/>
      <c r="AL2154" s="110"/>
      <c r="AM2154" s="110"/>
      <c r="AN2154" s="110"/>
      <c r="AO2154" s="110"/>
      <c r="AP2154" s="110"/>
      <c r="AQ2154" s="110"/>
      <c r="AR2154" s="110"/>
      <c r="AS2154" s="110"/>
      <c r="AT2154" s="110"/>
      <c r="AU2154" s="110"/>
      <c r="AV2154" s="110"/>
      <c r="AW2154" s="110"/>
      <c r="AX2154" s="110"/>
      <c r="AY2154" s="110"/>
      <c r="AZ2154" s="110"/>
    </row>
    <row r="2155" spans="2:52" s="16" customFormat="1" x14ac:dyDescent="0.25">
      <c r="B2155" s="53"/>
      <c r="C2155" s="15"/>
      <c r="I2155" s="15"/>
      <c r="O2155" s="110"/>
      <c r="P2155" s="110"/>
      <c r="Q2155" s="110"/>
      <c r="R2155" s="110"/>
      <c r="S2155" s="110"/>
      <c r="T2155" s="110"/>
      <c r="U2155" s="110"/>
      <c r="V2155" s="110"/>
      <c r="W2155" s="110"/>
      <c r="X2155" s="110"/>
      <c r="Y2155" s="110"/>
      <c r="Z2155" s="110"/>
      <c r="AA2155" s="110"/>
      <c r="AB2155" s="110"/>
      <c r="AC2155" s="110"/>
      <c r="AD2155" s="110"/>
      <c r="AE2155" s="110"/>
      <c r="AF2155" s="110"/>
      <c r="AG2155" s="110"/>
      <c r="AH2155" s="110"/>
      <c r="AI2155" s="110"/>
      <c r="AJ2155" s="110"/>
      <c r="AK2155" s="110"/>
      <c r="AL2155" s="110"/>
      <c r="AM2155" s="110"/>
      <c r="AN2155" s="110"/>
      <c r="AO2155" s="110"/>
      <c r="AP2155" s="110"/>
      <c r="AQ2155" s="110"/>
      <c r="AR2155" s="110"/>
      <c r="AS2155" s="110"/>
      <c r="AT2155" s="110"/>
      <c r="AU2155" s="110"/>
      <c r="AV2155" s="110"/>
      <c r="AW2155" s="110"/>
      <c r="AX2155" s="110"/>
      <c r="AY2155" s="110"/>
      <c r="AZ2155" s="110"/>
    </row>
    <row r="2156" spans="2:52" s="16" customFormat="1" x14ac:dyDescent="0.25">
      <c r="B2156" s="53"/>
      <c r="C2156" s="15"/>
      <c r="I2156" s="15"/>
      <c r="O2156" s="110"/>
      <c r="P2156" s="110"/>
      <c r="Q2156" s="110"/>
      <c r="R2156" s="110"/>
      <c r="S2156" s="110"/>
      <c r="T2156" s="110"/>
      <c r="U2156" s="110"/>
      <c r="V2156" s="110"/>
      <c r="W2156" s="110"/>
      <c r="X2156" s="110"/>
      <c r="Y2156" s="110"/>
      <c r="Z2156" s="110"/>
      <c r="AA2156" s="110"/>
      <c r="AB2156" s="110"/>
      <c r="AC2156" s="110"/>
      <c r="AD2156" s="110"/>
      <c r="AE2156" s="110"/>
      <c r="AF2156" s="110"/>
      <c r="AG2156" s="110"/>
      <c r="AH2156" s="110"/>
      <c r="AI2156" s="110"/>
      <c r="AJ2156" s="110"/>
      <c r="AK2156" s="110"/>
      <c r="AL2156" s="110"/>
      <c r="AM2156" s="110"/>
      <c r="AN2156" s="110"/>
      <c r="AO2156" s="110"/>
      <c r="AP2156" s="110"/>
      <c r="AQ2156" s="110"/>
      <c r="AR2156" s="110"/>
      <c r="AS2156" s="110"/>
      <c r="AT2156" s="110"/>
      <c r="AU2156" s="110"/>
      <c r="AV2156" s="110"/>
      <c r="AW2156" s="110"/>
      <c r="AX2156" s="110"/>
      <c r="AY2156" s="110"/>
      <c r="AZ2156" s="110"/>
    </row>
    <row r="2157" spans="2:52" s="16" customFormat="1" x14ac:dyDescent="0.25">
      <c r="B2157" s="53"/>
      <c r="C2157" s="15"/>
      <c r="I2157" s="15"/>
      <c r="O2157" s="110"/>
      <c r="P2157" s="110"/>
      <c r="Q2157" s="110"/>
      <c r="R2157" s="110"/>
      <c r="S2157" s="110"/>
      <c r="T2157" s="110"/>
      <c r="U2157" s="110"/>
      <c r="V2157" s="110"/>
      <c r="W2157" s="110"/>
      <c r="X2157" s="110"/>
      <c r="Y2157" s="110"/>
      <c r="Z2157" s="110"/>
      <c r="AA2157" s="110"/>
      <c r="AB2157" s="110"/>
      <c r="AC2157" s="110"/>
      <c r="AD2157" s="110"/>
      <c r="AE2157" s="110"/>
      <c r="AF2157" s="110"/>
      <c r="AG2157" s="110"/>
      <c r="AH2157" s="110"/>
      <c r="AI2157" s="110"/>
      <c r="AJ2157" s="110"/>
      <c r="AK2157" s="110"/>
      <c r="AL2157" s="110"/>
      <c r="AM2157" s="110"/>
      <c r="AN2157" s="110"/>
      <c r="AO2157" s="110"/>
      <c r="AP2157" s="110"/>
      <c r="AQ2157" s="110"/>
      <c r="AR2157" s="110"/>
      <c r="AS2157" s="110"/>
      <c r="AT2157" s="110"/>
      <c r="AU2157" s="110"/>
      <c r="AV2157" s="110"/>
      <c r="AW2157" s="110"/>
      <c r="AX2157" s="110"/>
      <c r="AY2157" s="110"/>
      <c r="AZ2157" s="110"/>
    </row>
    <row r="2158" spans="2:52" s="16" customFormat="1" x14ac:dyDescent="0.25">
      <c r="B2158" s="53"/>
      <c r="C2158" s="15"/>
      <c r="I2158" s="15"/>
      <c r="O2158" s="110"/>
      <c r="P2158" s="110"/>
      <c r="Q2158" s="110"/>
      <c r="R2158" s="110"/>
      <c r="S2158" s="110"/>
      <c r="T2158" s="110"/>
      <c r="U2158" s="110"/>
      <c r="V2158" s="110"/>
      <c r="W2158" s="110"/>
      <c r="X2158" s="110"/>
      <c r="Y2158" s="110"/>
      <c r="Z2158" s="110"/>
      <c r="AA2158" s="110"/>
      <c r="AB2158" s="110"/>
      <c r="AC2158" s="110"/>
      <c r="AD2158" s="110"/>
      <c r="AE2158" s="110"/>
      <c r="AF2158" s="110"/>
      <c r="AG2158" s="110"/>
      <c r="AH2158" s="110"/>
      <c r="AI2158" s="110"/>
      <c r="AJ2158" s="110"/>
      <c r="AK2158" s="110"/>
      <c r="AL2158" s="110"/>
      <c r="AM2158" s="110"/>
      <c r="AN2158" s="110"/>
      <c r="AO2158" s="110"/>
      <c r="AP2158" s="110"/>
      <c r="AQ2158" s="110"/>
      <c r="AR2158" s="110"/>
      <c r="AS2158" s="110"/>
      <c r="AT2158" s="110"/>
      <c r="AU2158" s="110"/>
      <c r="AV2158" s="110"/>
      <c r="AW2158" s="110"/>
      <c r="AX2158" s="110"/>
      <c r="AY2158" s="110"/>
      <c r="AZ2158" s="110"/>
    </row>
    <row r="2159" spans="2:52" s="16" customFormat="1" x14ac:dyDescent="0.25">
      <c r="B2159" s="53"/>
      <c r="C2159" s="15"/>
      <c r="I2159" s="15"/>
      <c r="O2159" s="110"/>
      <c r="P2159" s="110"/>
      <c r="Q2159" s="110"/>
      <c r="R2159" s="110"/>
      <c r="S2159" s="110"/>
      <c r="T2159" s="110"/>
      <c r="U2159" s="110"/>
      <c r="V2159" s="110"/>
      <c r="W2159" s="110"/>
      <c r="X2159" s="110"/>
      <c r="Y2159" s="110"/>
      <c r="Z2159" s="110"/>
      <c r="AA2159" s="110"/>
      <c r="AB2159" s="110"/>
      <c r="AC2159" s="110"/>
      <c r="AD2159" s="110"/>
      <c r="AE2159" s="110"/>
      <c r="AF2159" s="110"/>
      <c r="AG2159" s="110"/>
      <c r="AH2159" s="110"/>
      <c r="AI2159" s="110"/>
      <c r="AJ2159" s="110"/>
      <c r="AK2159" s="110"/>
      <c r="AL2159" s="110"/>
      <c r="AM2159" s="110"/>
      <c r="AN2159" s="110"/>
      <c r="AO2159" s="110"/>
      <c r="AP2159" s="110"/>
      <c r="AQ2159" s="110"/>
      <c r="AR2159" s="110"/>
      <c r="AS2159" s="110"/>
      <c r="AT2159" s="110"/>
      <c r="AU2159" s="110"/>
      <c r="AV2159" s="110"/>
      <c r="AW2159" s="110"/>
      <c r="AX2159" s="110"/>
      <c r="AY2159" s="110"/>
      <c r="AZ2159" s="110"/>
    </row>
    <row r="2160" spans="2:52" s="16" customFormat="1" x14ac:dyDescent="0.25">
      <c r="B2160" s="53"/>
      <c r="C2160" s="15"/>
      <c r="I2160" s="15"/>
      <c r="O2160" s="110"/>
      <c r="P2160" s="110"/>
      <c r="Q2160" s="110"/>
      <c r="R2160" s="110"/>
      <c r="S2160" s="110"/>
      <c r="T2160" s="110"/>
      <c r="U2160" s="110"/>
      <c r="V2160" s="110"/>
      <c r="W2160" s="110"/>
      <c r="X2160" s="110"/>
      <c r="Y2160" s="110"/>
      <c r="Z2160" s="110"/>
      <c r="AA2160" s="110"/>
      <c r="AB2160" s="110"/>
      <c r="AC2160" s="110"/>
      <c r="AD2160" s="110"/>
      <c r="AE2160" s="110"/>
      <c r="AF2160" s="110"/>
      <c r="AG2160" s="110"/>
      <c r="AH2160" s="110"/>
      <c r="AI2160" s="110"/>
      <c r="AJ2160" s="110"/>
      <c r="AK2160" s="110"/>
      <c r="AL2160" s="110"/>
      <c r="AM2160" s="110"/>
      <c r="AN2160" s="110"/>
      <c r="AO2160" s="110"/>
      <c r="AP2160" s="110"/>
      <c r="AQ2160" s="110"/>
      <c r="AR2160" s="110"/>
      <c r="AS2160" s="110"/>
      <c r="AT2160" s="110"/>
      <c r="AU2160" s="110"/>
      <c r="AV2160" s="110"/>
      <c r="AW2160" s="110"/>
      <c r="AX2160" s="110"/>
      <c r="AY2160" s="110"/>
      <c r="AZ2160" s="110"/>
    </row>
    <row r="2161" spans="2:52" s="16" customFormat="1" x14ac:dyDescent="0.25">
      <c r="B2161" s="53"/>
      <c r="C2161" s="15"/>
      <c r="I2161" s="15"/>
      <c r="O2161" s="110"/>
      <c r="P2161" s="110"/>
      <c r="Q2161" s="110"/>
      <c r="R2161" s="110"/>
      <c r="S2161" s="110"/>
      <c r="T2161" s="110"/>
      <c r="U2161" s="110"/>
      <c r="V2161" s="110"/>
      <c r="W2161" s="110"/>
      <c r="X2161" s="110"/>
      <c r="Y2161" s="110"/>
      <c r="Z2161" s="110"/>
      <c r="AA2161" s="110"/>
      <c r="AB2161" s="110"/>
      <c r="AC2161" s="110"/>
      <c r="AD2161" s="110"/>
      <c r="AE2161" s="110"/>
      <c r="AF2161" s="110"/>
      <c r="AG2161" s="110"/>
      <c r="AH2161" s="110"/>
      <c r="AI2161" s="110"/>
      <c r="AJ2161" s="110"/>
      <c r="AK2161" s="110"/>
      <c r="AL2161" s="110"/>
      <c r="AM2161" s="110"/>
      <c r="AN2161" s="110"/>
      <c r="AO2161" s="110"/>
      <c r="AP2161" s="110"/>
      <c r="AQ2161" s="110"/>
      <c r="AR2161" s="110"/>
      <c r="AS2161" s="110"/>
      <c r="AT2161" s="110"/>
      <c r="AU2161" s="110"/>
      <c r="AV2161" s="110"/>
      <c r="AW2161" s="110"/>
      <c r="AX2161" s="110"/>
      <c r="AY2161" s="110"/>
      <c r="AZ2161" s="110"/>
    </row>
    <row r="2162" spans="2:52" s="16" customFormat="1" x14ac:dyDescent="0.25">
      <c r="B2162" s="53"/>
      <c r="C2162" s="15"/>
      <c r="I2162" s="15"/>
      <c r="O2162" s="110"/>
      <c r="P2162" s="110"/>
      <c r="Q2162" s="110"/>
      <c r="R2162" s="110"/>
      <c r="S2162" s="110"/>
      <c r="T2162" s="110"/>
      <c r="U2162" s="110"/>
      <c r="V2162" s="110"/>
      <c r="W2162" s="110"/>
      <c r="X2162" s="110"/>
      <c r="Y2162" s="110"/>
      <c r="Z2162" s="110"/>
      <c r="AA2162" s="110"/>
      <c r="AB2162" s="110"/>
      <c r="AC2162" s="110"/>
      <c r="AD2162" s="110"/>
      <c r="AE2162" s="110"/>
      <c r="AF2162" s="110"/>
      <c r="AG2162" s="110"/>
      <c r="AH2162" s="110"/>
      <c r="AI2162" s="110"/>
      <c r="AJ2162" s="110"/>
      <c r="AK2162" s="110"/>
      <c r="AL2162" s="110"/>
      <c r="AM2162" s="110"/>
      <c r="AN2162" s="110"/>
      <c r="AO2162" s="110"/>
      <c r="AP2162" s="110"/>
      <c r="AQ2162" s="110"/>
      <c r="AR2162" s="110"/>
      <c r="AS2162" s="110"/>
      <c r="AT2162" s="110"/>
      <c r="AU2162" s="110"/>
      <c r="AV2162" s="110"/>
      <c r="AW2162" s="110"/>
      <c r="AX2162" s="110"/>
      <c r="AY2162" s="110"/>
      <c r="AZ2162" s="110"/>
    </row>
    <row r="2163" spans="2:52" s="16" customFormat="1" x14ac:dyDescent="0.25">
      <c r="B2163" s="53"/>
      <c r="C2163" s="15"/>
      <c r="I2163" s="15"/>
      <c r="O2163" s="110"/>
      <c r="P2163" s="110"/>
      <c r="Q2163" s="110"/>
      <c r="R2163" s="110"/>
      <c r="S2163" s="110"/>
      <c r="T2163" s="110"/>
      <c r="U2163" s="110"/>
      <c r="V2163" s="110"/>
      <c r="W2163" s="110"/>
      <c r="X2163" s="110"/>
      <c r="Y2163" s="110"/>
      <c r="Z2163" s="110"/>
      <c r="AA2163" s="110"/>
      <c r="AB2163" s="110"/>
      <c r="AC2163" s="110"/>
      <c r="AD2163" s="110"/>
      <c r="AE2163" s="110"/>
      <c r="AF2163" s="110"/>
      <c r="AG2163" s="110"/>
      <c r="AH2163" s="110"/>
      <c r="AI2163" s="110"/>
      <c r="AJ2163" s="110"/>
      <c r="AK2163" s="110"/>
      <c r="AL2163" s="110"/>
      <c r="AM2163" s="110"/>
      <c r="AN2163" s="110"/>
      <c r="AO2163" s="110"/>
      <c r="AP2163" s="110"/>
      <c r="AQ2163" s="110"/>
      <c r="AR2163" s="110"/>
      <c r="AS2163" s="110"/>
      <c r="AT2163" s="110"/>
      <c r="AU2163" s="110"/>
      <c r="AV2163" s="110"/>
      <c r="AW2163" s="110"/>
      <c r="AX2163" s="110"/>
      <c r="AY2163" s="110"/>
      <c r="AZ2163" s="110"/>
    </row>
    <row r="2164" spans="2:52" s="16" customFormat="1" x14ac:dyDescent="0.25">
      <c r="B2164" s="53"/>
      <c r="C2164" s="15"/>
      <c r="I2164" s="15"/>
      <c r="O2164" s="110"/>
      <c r="P2164" s="110"/>
      <c r="Q2164" s="110"/>
      <c r="R2164" s="110"/>
      <c r="S2164" s="110"/>
      <c r="T2164" s="110"/>
      <c r="U2164" s="110"/>
      <c r="V2164" s="110"/>
      <c r="W2164" s="110"/>
      <c r="X2164" s="110"/>
      <c r="Y2164" s="110"/>
      <c r="Z2164" s="110"/>
      <c r="AA2164" s="110"/>
      <c r="AB2164" s="110"/>
      <c r="AC2164" s="110"/>
      <c r="AD2164" s="110"/>
      <c r="AE2164" s="110"/>
      <c r="AF2164" s="110"/>
      <c r="AG2164" s="110"/>
      <c r="AH2164" s="110"/>
      <c r="AI2164" s="110"/>
      <c r="AJ2164" s="110"/>
      <c r="AK2164" s="110"/>
      <c r="AL2164" s="110"/>
      <c r="AM2164" s="110"/>
      <c r="AN2164" s="110"/>
      <c r="AO2164" s="110"/>
      <c r="AP2164" s="110"/>
      <c r="AQ2164" s="110"/>
      <c r="AR2164" s="110"/>
      <c r="AS2164" s="110"/>
      <c r="AT2164" s="110"/>
      <c r="AU2164" s="110"/>
      <c r="AV2164" s="110"/>
      <c r="AW2164" s="110"/>
      <c r="AX2164" s="110"/>
      <c r="AY2164" s="110"/>
      <c r="AZ2164" s="110"/>
    </row>
    <row r="2165" spans="2:52" s="16" customFormat="1" x14ac:dyDescent="0.25">
      <c r="B2165" s="53"/>
      <c r="C2165" s="15"/>
      <c r="I2165" s="15"/>
      <c r="O2165" s="110"/>
      <c r="P2165" s="110"/>
      <c r="Q2165" s="110"/>
      <c r="R2165" s="110"/>
      <c r="S2165" s="110"/>
      <c r="T2165" s="110"/>
      <c r="U2165" s="110"/>
      <c r="V2165" s="110"/>
      <c r="W2165" s="110"/>
      <c r="X2165" s="110"/>
      <c r="Y2165" s="110"/>
      <c r="Z2165" s="110"/>
      <c r="AA2165" s="110"/>
      <c r="AB2165" s="110"/>
      <c r="AC2165" s="110"/>
      <c r="AD2165" s="110"/>
      <c r="AE2165" s="110"/>
      <c r="AF2165" s="110"/>
      <c r="AG2165" s="110"/>
      <c r="AH2165" s="110"/>
      <c r="AI2165" s="110"/>
      <c r="AJ2165" s="110"/>
      <c r="AK2165" s="110"/>
      <c r="AL2165" s="110"/>
      <c r="AM2165" s="110"/>
      <c r="AN2165" s="110"/>
      <c r="AO2165" s="110"/>
      <c r="AP2165" s="110"/>
      <c r="AQ2165" s="110"/>
      <c r="AR2165" s="110"/>
      <c r="AS2165" s="110"/>
      <c r="AT2165" s="110"/>
      <c r="AU2165" s="110"/>
      <c r="AV2165" s="110"/>
      <c r="AW2165" s="110"/>
      <c r="AX2165" s="110"/>
      <c r="AY2165" s="110"/>
      <c r="AZ2165" s="110"/>
    </row>
    <row r="2166" spans="2:52" s="16" customFormat="1" x14ac:dyDescent="0.25">
      <c r="B2166" s="53"/>
      <c r="C2166" s="15"/>
      <c r="I2166" s="15"/>
      <c r="O2166" s="110"/>
      <c r="P2166" s="110"/>
      <c r="Q2166" s="110"/>
      <c r="R2166" s="110"/>
      <c r="S2166" s="110"/>
      <c r="T2166" s="110"/>
      <c r="U2166" s="110"/>
      <c r="V2166" s="110"/>
      <c r="W2166" s="110"/>
      <c r="X2166" s="110"/>
      <c r="Y2166" s="110"/>
      <c r="Z2166" s="110"/>
      <c r="AA2166" s="110"/>
      <c r="AB2166" s="110"/>
      <c r="AC2166" s="110"/>
      <c r="AD2166" s="110"/>
      <c r="AE2166" s="110"/>
      <c r="AF2166" s="110"/>
      <c r="AG2166" s="110"/>
      <c r="AH2166" s="110"/>
      <c r="AI2166" s="110"/>
      <c r="AJ2166" s="110"/>
      <c r="AK2166" s="110"/>
      <c r="AL2166" s="110"/>
      <c r="AM2166" s="110"/>
      <c r="AN2166" s="110"/>
      <c r="AO2166" s="110"/>
      <c r="AP2166" s="110"/>
      <c r="AQ2166" s="110"/>
      <c r="AR2166" s="110"/>
      <c r="AS2166" s="110"/>
      <c r="AT2166" s="110"/>
      <c r="AU2166" s="110"/>
      <c r="AV2166" s="110"/>
      <c r="AW2166" s="110"/>
      <c r="AX2166" s="110"/>
      <c r="AY2166" s="110"/>
      <c r="AZ2166" s="110"/>
    </row>
    <row r="2167" spans="2:52" s="16" customFormat="1" x14ac:dyDescent="0.25">
      <c r="B2167" s="53"/>
      <c r="C2167" s="15"/>
      <c r="I2167" s="15"/>
      <c r="O2167" s="110"/>
      <c r="P2167" s="110"/>
      <c r="Q2167" s="110"/>
      <c r="R2167" s="110"/>
      <c r="S2167" s="110"/>
      <c r="T2167" s="110"/>
      <c r="U2167" s="110"/>
      <c r="V2167" s="110"/>
      <c r="W2167" s="110"/>
      <c r="X2167" s="110"/>
      <c r="Y2167" s="110"/>
      <c r="Z2167" s="110"/>
      <c r="AA2167" s="110"/>
      <c r="AB2167" s="110"/>
      <c r="AC2167" s="110"/>
      <c r="AD2167" s="110"/>
      <c r="AE2167" s="110"/>
      <c r="AF2167" s="110"/>
      <c r="AG2167" s="110"/>
      <c r="AH2167" s="110"/>
      <c r="AI2167" s="110"/>
      <c r="AJ2167" s="110"/>
      <c r="AK2167" s="110"/>
      <c r="AL2167" s="110"/>
      <c r="AM2167" s="110"/>
      <c r="AN2167" s="110"/>
      <c r="AO2167" s="110"/>
      <c r="AP2167" s="110"/>
      <c r="AQ2167" s="110"/>
      <c r="AR2167" s="110"/>
      <c r="AS2167" s="110"/>
      <c r="AT2167" s="110"/>
      <c r="AU2167" s="110"/>
      <c r="AV2167" s="110"/>
      <c r="AW2167" s="110"/>
      <c r="AX2167" s="110"/>
      <c r="AY2167" s="110"/>
      <c r="AZ2167" s="110"/>
    </row>
    <row r="2168" spans="2:52" s="16" customFormat="1" x14ac:dyDescent="0.25">
      <c r="B2168" s="53"/>
      <c r="C2168" s="15"/>
      <c r="I2168" s="15"/>
      <c r="O2168" s="110"/>
      <c r="P2168" s="110"/>
      <c r="Q2168" s="110"/>
      <c r="R2168" s="110"/>
      <c r="S2168" s="110"/>
      <c r="T2168" s="110"/>
      <c r="U2168" s="110"/>
      <c r="V2168" s="110"/>
      <c r="W2168" s="110"/>
      <c r="X2168" s="110"/>
      <c r="Y2168" s="110"/>
      <c r="Z2168" s="110"/>
      <c r="AA2168" s="110"/>
      <c r="AB2168" s="110"/>
      <c r="AC2168" s="110"/>
      <c r="AD2168" s="110"/>
      <c r="AE2168" s="110"/>
      <c r="AF2168" s="110"/>
      <c r="AG2168" s="110"/>
      <c r="AH2168" s="110"/>
      <c r="AI2168" s="110"/>
      <c r="AJ2168" s="110"/>
      <c r="AK2168" s="110"/>
      <c r="AL2168" s="110"/>
      <c r="AM2168" s="110"/>
      <c r="AN2168" s="110"/>
      <c r="AO2168" s="110"/>
      <c r="AP2168" s="110"/>
      <c r="AQ2168" s="110"/>
      <c r="AR2168" s="110"/>
      <c r="AS2168" s="110"/>
      <c r="AT2168" s="110"/>
      <c r="AU2168" s="110"/>
      <c r="AV2168" s="110"/>
      <c r="AW2168" s="110"/>
      <c r="AX2168" s="110"/>
      <c r="AY2168" s="110"/>
      <c r="AZ2168" s="110"/>
    </row>
    <row r="2169" spans="2:52" s="16" customFormat="1" x14ac:dyDescent="0.25">
      <c r="B2169" s="53"/>
      <c r="C2169" s="15"/>
      <c r="I2169" s="15"/>
      <c r="O2169" s="110"/>
      <c r="P2169" s="110"/>
      <c r="Q2169" s="110"/>
      <c r="R2169" s="110"/>
      <c r="S2169" s="110"/>
      <c r="T2169" s="110"/>
      <c r="U2169" s="110"/>
      <c r="V2169" s="110"/>
      <c r="W2169" s="110"/>
      <c r="X2169" s="110"/>
      <c r="Y2169" s="110"/>
      <c r="Z2169" s="110"/>
      <c r="AA2169" s="110"/>
      <c r="AB2169" s="110"/>
      <c r="AC2169" s="110"/>
      <c r="AD2169" s="110"/>
      <c r="AE2169" s="110"/>
      <c r="AF2169" s="110"/>
      <c r="AG2169" s="110"/>
      <c r="AH2169" s="110"/>
      <c r="AI2169" s="110"/>
      <c r="AJ2169" s="110"/>
      <c r="AK2169" s="110"/>
      <c r="AL2169" s="110"/>
      <c r="AM2169" s="110"/>
      <c r="AN2169" s="110"/>
      <c r="AO2169" s="110"/>
      <c r="AP2169" s="110"/>
      <c r="AQ2169" s="110"/>
      <c r="AR2169" s="110"/>
      <c r="AS2169" s="110"/>
      <c r="AT2169" s="110"/>
      <c r="AU2169" s="110"/>
      <c r="AV2169" s="110"/>
      <c r="AW2169" s="110"/>
      <c r="AX2169" s="110"/>
      <c r="AY2169" s="110"/>
      <c r="AZ2169" s="110"/>
    </row>
    <row r="2170" spans="2:52" s="16" customFormat="1" x14ac:dyDescent="0.25">
      <c r="B2170" s="53"/>
      <c r="C2170" s="15"/>
      <c r="I2170" s="15"/>
      <c r="O2170" s="110"/>
      <c r="P2170" s="110"/>
      <c r="Q2170" s="110"/>
      <c r="R2170" s="110"/>
      <c r="S2170" s="110"/>
      <c r="T2170" s="110"/>
      <c r="U2170" s="110"/>
      <c r="V2170" s="110"/>
      <c r="W2170" s="110"/>
      <c r="X2170" s="110"/>
      <c r="Y2170" s="110"/>
      <c r="Z2170" s="110"/>
      <c r="AA2170" s="110"/>
      <c r="AB2170" s="110"/>
      <c r="AC2170" s="110"/>
      <c r="AD2170" s="110"/>
      <c r="AE2170" s="110"/>
      <c r="AF2170" s="110"/>
      <c r="AG2170" s="110"/>
      <c r="AH2170" s="110"/>
      <c r="AI2170" s="110"/>
      <c r="AJ2170" s="110"/>
      <c r="AK2170" s="110"/>
      <c r="AL2170" s="110"/>
      <c r="AM2170" s="110"/>
      <c r="AN2170" s="110"/>
      <c r="AO2170" s="110"/>
      <c r="AP2170" s="110"/>
      <c r="AQ2170" s="110"/>
      <c r="AR2170" s="110"/>
      <c r="AS2170" s="110"/>
      <c r="AT2170" s="110"/>
      <c r="AU2170" s="110"/>
      <c r="AV2170" s="110"/>
      <c r="AW2170" s="110"/>
      <c r="AX2170" s="110"/>
      <c r="AY2170" s="110"/>
      <c r="AZ2170" s="110"/>
    </row>
    <row r="2171" spans="2:52" s="16" customFormat="1" x14ac:dyDescent="0.25">
      <c r="B2171" s="53"/>
      <c r="C2171" s="15"/>
      <c r="I2171" s="15"/>
      <c r="O2171" s="110"/>
      <c r="P2171" s="110"/>
      <c r="Q2171" s="110"/>
      <c r="R2171" s="110"/>
      <c r="S2171" s="110"/>
      <c r="T2171" s="110"/>
      <c r="U2171" s="110"/>
      <c r="V2171" s="110"/>
      <c r="W2171" s="110"/>
      <c r="X2171" s="110"/>
      <c r="Y2171" s="110"/>
      <c r="Z2171" s="110"/>
      <c r="AA2171" s="110"/>
      <c r="AB2171" s="110"/>
      <c r="AC2171" s="110"/>
      <c r="AD2171" s="110"/>
      <c r="AE2171" s="110"/>
      <c r="AF2171" s="110"/>
      <c r="AG2171" s="110"/>
      <c r="AH2171" s="110"/>
      <c r="AI2171" s="110"/>
      <c r="AJ2171" s="110"/>
      <c r="AK2171" s="110"/>
      <c r="AL2171" s="110"/>
      <c r="AM2171" s="110"/>
      <c r="AN2171" s="110"/>
      <c r="AO2171" s="110"/>
      <c r="AP2171" s="110"/>
      <c r="AQ2171" s="110"/>
      <c r="AR2171" s="110"/>
      <c r="AS2171" s="110"/>
      <c r="AT2171" s="110"/>
      <c r="AU2171" s="110"/>
      <c r="AV2171" s="110"/>
      <c r="AW2171" s="110"/>
      <c r="AX2171" s="110"/>
      <c r="AY2171" s="110"/>
      <c r="AZ2171" s="110"/>
    </row>
    <row r="2172" spans="2:52" s="16" customFormat="1" x14ac:dyDescent="0.25">
      <c r="B2172" s="53"/>
      <c r="C2172" s="15"/>
      <c r="I2172" s="15"/>
      <c r="O2172" s="110"/>
      <c r="P2172" s="110"/>
      <c r="Q2172" s="110"/>
      <c r="R2172" s="110"/>
      <c r="S2172" s="110"/>
      <c r="T2172" s="110"/>
      <c r="U2172" s="110"/>
      <c r="V2172" s="110"/>
      <c r="W2172" s="110"/>
      <c r="X2172" s="110"/>
      <c r="Y2172" s="110"/>
      <c r="Z2172" s="110"/>
      <c r="AA2172" s="110"/>
      <c r="AB2172" s="110"/>
      <c r="AC2172" s="110"/>
      <c r="AD2172" s="110"/>
      <c r="AE2172" s="110"/>
      <c r="AF2172" s="110"/>
      <c r="AG2172" s="110"/>
      <c r="AH2172" s="110"/>
      <c r="AI2172" s="110"/>
      <c r="AJ2172" s="110"/>
      <c r="AK2172" s="110"/>
      <c r="AL2172" s="110"/>
      <c r="AM2172" s="110"/>
      <c r="AN2172" s="110"/>
      <c r="AO2172" s="110"/>
      <c r="AP2172" s="110"/>
      <c r="AQ2172" s="110"/>
      <c r="AR2172" s="110"/>
      <c r="AS2172" s="110"/>
      <c r="AT2172" s="110"/>
      <c r="AU2172" s="110"/>
      <c r="AV2172" s="110"/>
      <c r="AW2172" s="110"/>
      <c r="AX2172" s="110"/>
      <c r="AY2172" s="110"/>
      <c r="AZ2172" s="110"/>
    </row>
    <row r="2173" spans="2:52" s="16" customFormat="1" x14ac:dyDescent="0.25">
      <c r="B2173" s="53"/>
      <c r="C2173" s="15"/>
      <c r="I2173" s="15"/>
      <c r="O2173" s="110"/>
      <c r="P2173" s="110"/>
      <c r="Q2173" s="110"/>
      <c r="R2173" s="110"/>
      <c r="S2173" s="110"/>
      <c r="T2173" s="110"/>
      <c r="U2173" s="110"/>
      <c r="V2173" s="110"/>
      <c r="W2173" s="110"/>
      <c r="X2173" s="110"/>
      <c r="Y2173" s="110"/>
      <c r="Z2173" s="110"/>
      <c r="AA2173" s="110"/>
      <c r="AB2173" s="110"/>
      <c r="AC2173" s="110"/>
      <c r="AD2173" s="110"/>
      <c r="AE2173" s="110"/>
      <c r="AF2173" s="110"/>
      <c r="AG2173" s="110"/>
      <c r="AH2173" s="110"/>
      <c r="AI2173" s="110"/>
      <c r="AJ2173" s="110"/>
      <c r="AK2173" s="110"/>
      <c r="AL2173" s="110"/>
      <c r="AM2173" s="110"/>
      <c r="AN2173" s="110"/>
      <c r="AO2173" s="110"/>
      <c r="AP2173" s="110"/>
      <c r="AQ2173" s="110"/>
      <c r="AR2173" s="110"/>
      <c r="AS2173" s="110"/>
      <c r="AT2173" s="110"/>
      <c r="AU2173" s="110"/>
      <c r="AV2173" s="110"/>
      <c r="AW2173" s="110"/>
      <c r="AX2173" s="110"/>
      <c r="AY2173" s="110"/>
      <c r="AZ2173" s="110"/>
    </row>
    <row r="2174" spans="2:52" s="16" customFormat="1" x14ac:dyDescent="0.25">
      <c r="B2174" s="53"/>
      <c r="C2174" s="15"/>
      <c r="I2174" s="15"/>
      <c r="O2174" s="110"/>
      <c r="P2174" s="110"/>
      <c r="Q2174" s="110"/>
      <c r="R2174" s="110"/>
      <c r="S2174" s="110"/>
      <c r="T2174" s="110"/>
      <c r="U2174" s="110"/>
      <c r="V2174" s="110"/>
      <c r="W2174" s="110"/>
      <c r="X2174" s="110"/>
      <c r="Y2174" s="110"/>
      <c r="Z2174" s="110"/>
      <c r="AA2174" s="110"/>
      <c r="AB2174" s="110"/>
      <c r="AC2174" s="110"/>
      <c r="AD2174" s="110"/>
      <c r="AE2174" s="110"/>
      <c r="AF2174" s="110"/>
      <c r="AG2174" s="110"/>
      <c r="AH2174" s="110"/>
      <c r="AI2174" s="110"/>
      <c r="AJ2174" s="110"/>
      <c r="AK2174" s="110"/>
      <c r="AL2174" s="110"/>
      <c r="AM2174" s="110"/>
      <c r="AN2174" s="110"/>
      <c r="AO2174" s="110"/>
      <c r="AP2174" s="110"/>
      <c r="AQ2174" s="110"/>
      <c r="AR2174" s="110"/>
      <c r="AS2174" s="110"/>
      <c r="AT2174" s="110"/>
      <c r="AU2174" s="110"/>
      <c r="AV2174" s="110"/>
      <c r="AW2174" s="110"/>
      <c r="AX2174" s="110"/>
      <c r="AY2174" s="110"/>
      <c r="AZ2174" s="110"/>
    </row>
    <row r="2175" spans="2:52" s="16" customFormat="1" x14ac:dyDescent="0.25">
      <c r="B2175" s="53"/>
      <c r="C2175" s="15"/>
      <c r="I2175" s="15"/>
      <c r="O2175" s="110"/>
      <c r="P2175" s="110"/>
      <c r="Q2175" s="110"/>
      <c r="R2175" s="110"/>
      <c r="S2175" s="110"/>
      <c r="T2175" s="110"/>
      <c r="U2175" s="110"/>
      <c r="V2175" s="110"/>
      <c r="W2175" s="110"/>
      <c r="X2175" s="110"/>
      <c r="Y2175" s="110"/>
      <c r="Z2175" s="110"/>
      <c r="AA2175" s="110"/>
      <c r="AB2175" s="110"/>
      <c r="AC2175" s="110"/>
      <c r="AD2175" s="110"/>
      <c r="AE2175" s="110"/>
      <c r="AF2175" s="110"/>
      <c r="AG2175" s="110"/>
      <c r="AH2175" s="110"/>
      <c r="AI2175" s="110"/>
      <c r="AJ2175" s="110"/>
      <c r="AK2175" s="110"/>
      <c r="AL2175" s="110"/>
      <c r="AM2175" s="110"/>
      <c r="AN2175" s="110"/>
      <c r="AO2175" s="110"/>
      <c r="AP2175" s="110"/>
      <c r="AQ2175" s="110"/>
      <c r="AR2175" s="110"/>
      <c r="AS2175" s="110"/>
      <c r="AT2175" s="110"/>
      <c r="AU2175" s="110"/>
      <c r="AV2175" s="110"/>
      <c r="AW2175" s="110"/>
      <c r="AX2175" s="110"/>
      <c r="AY2175" s="110"/>
      <c r="AZ2175" s="110"/>
    </row>
    <row r="2176" spans="2:52" s="16" customFormat="1" x14ac:dyDescent="0.25">
      <c r="B2176" s="53"/>
      <c r="C2176" s="15"/>
      <c r="I2176" s="15"/>
      <c r="O2176" s="110"/>
      <c r="P2176" s="110"/>
      <c r="Q2176" s="110"/>
      <c r="R2176" s="110"/>
      <c r="S2176" s="110"/>
      <c r="T2176" s="110"/>
      <c r="U2176" s="110"/>
      <c r="V2176" s="110"/>
      <c r="W2176" s="110"/>
      <c r="X2176" s="110"/>
      <c r="Y2176" s="110"/>
      <c r="Z2176" s="110"/>
      <c r="AA2176" s="110"/>
      <c r="AB2176" s="110"/>
      <c r="AC2176" s="110"/>
      <c r="AD2176" s="110"/>
      <c r="AE2176" s="110"/>
      <c r="AF2176" s="110"/>
      <c r="AG2176" s="110"/>
      <c r="AH2176" s="110"/>
      <c r="AI2176" s="110"/>
      <c r="AJ2176" s="110"/>
      <c r="AK2176" s="110"/>
      <c r="AL2176" s="110"/>
      <c r="AM2176" s="110"/>
      <c r="AN2176" s="110"/>
      <c r="AO2176" s="110"/>
      <c r="AP2176" s="110"/>
      <c r="AQ2176" s="110"/>
      <c r="AR2176" s="110"/>
      <c r="AS2176" s="110"/>
      <c r="AT2176" s="110"/>
      <c r="AU2176" s="110"/>
      <c r="AV2176" s="110"/>
      <c r="AW2176" s="110"/>
      <c r="AX2176" s="110"/>
      <c r="AY2176" s="110"/>
      <c r="AZ2176" s="110"/>
    </row>
    <row r="2177" spans="2:52" s="16" customFormat="1" x14ac:dyDescent="0.25">
      <c r="B2177" s="53"/>
      <c r="C2177" s="15"/>
      <c r="I2177" s="15"/>
      <c r="O2177" s="110"/>
      <c r="P2177" s="110"/>
      <c r="Q2177" s="110"/>
      <c r="R2177" s="110"/>
      <c r="S2177" s="110"/>
      <c r="T2177" s="110"/>
      <c r="U2177" s="110"/>
      <c r="V2177" s="110"/>
      <c r="W2177" s="110"/>
      <c r="X2177" s="110"/>
      <c r="Y2177" s="110"/>
      <c r="Z2177" s="110"/>
      <c r="AA2177" s="110"/>
      <c r="AB2177" s="110"/>
      <c r="AC2177" s="110"/>
      <c r="AD2177" s="110"/>
      <c r="AE2177" s="110"/>
      <c r="AF2177" s="110"/>
      <c r="AG2177" s="110"/>
      <c r="AH2177" s="110"/>
      <c r="AI2177" s="110"/>
      <c r="AJ2177" s="110"/>
      <c r="AK2177" s="110"/>
      <c r="AL2177" s="110"/>
      <c r="AM2177" s="110"/>
      <c r="AN2177" s="110"/>
      <c r="AO2177" s="110"/>
      <c r="AP2177" s="110"/>
      <c r="AQ2177" s="110"/>
      <c r="AR2177" s="110"/>
      <c r="AS2177" s="110"/>
      <c r="AT2177" s="110"/>
      <c r="AU2177" s="110"/>
      <c r="AV2177" s="110"/>
      <c r="AW2177" s="110"/>
      <c r="AX2177" s="110"/>
      <c r="AY2177" s="110"/>
      <c r="AZ2177" s="110"/>
    </row>
    <row r="2178" spans="2:52" s="16" customFormat="1" x14ac:dyDescent="0.25">
      <c r="B2178" s="53"/>
      <c r="C2178" s="15"/>
      <c r="I2178" s="15"/>
      <c r="O2178" s="110"/>
      <c r="P2178" s="110"/>
      <c r="Q2178" s="110"/>
      <c r="R2178" s="110"/>
      <c r="S2178" s="110"/>
      <c r="T2178" s="110"/>
      <c r="U2178" s="110"/>
      <c r="V2178" s="110"/>
      <c r="W2178" s="110"/>
      <c r="X2178" s="110"/>
      <c r="Y2178" s="110"/>
      <c r="Z2178" s="110"/>
      <c r="AA2178" s="110"/>
      <c r="AB2178" s="110"/>
      <c r="AC2178" s="110"/>
      <c r="AD2178" s="110"/>
      <c r="AE2178" s="110"/>
      <c r="AF2178" s="110"/>
      <c r="AG2178" s="110"/>
      <c r="AH2178" s="110"/>
      <c r="AI2178" s="110"/>
      <c r="AJ2178" s="110"/>
      <c r="AK2178" s="110"/>
      <c r="AL2178" s="110"/>
      <c r="AM2178" s="110"/>
      <c r="AN2178" s="110"/>
      <c r="AO2178" s="110"/>
      <c r="AP2178" s="110"/>
      <c r="AQ2178" s="110"/>
      <c r="AR2178" s="110"/>
      <c r="AS2178" s="110"/>
      <c r="AT2178" s="110"/>
      <c r="AU2178" s="110"/>
      <c r="AV2178" s="110"/>
      <c r="AW2178" s="110"/>
      <c r="AX2178" s="110"/>
      <c r="AY2178" s="110"/>
      <c r="AZ2178" s="110"/>
    </row>
    <row r="2179" spans="2:52" s="16" customFormat="1" x14ac:dyDescent="0.25">
      <c r="B2179" s="53"/>
      <c r="C2179" s="15"/>
      <c r="I2179" s="15"/>
      <c r="O2179" s="110"/>
      <c r="P2179" s="110"/>
      <c r="Q2179" s="110"/>
      <c r="R2179" s="110"/>
      <c r="S2179" s="110"/>
      <c r="T2179" s="110"/>
      <c r="U2179" s="110"/>
      <c r="V2179" s="110"/>
      <c r="W2179" s="110"/>
      <c r="X2179" s="110"/>
      <c r="Y2179" s="110"/>
      <c r="Z2179" s="110"/>
      <c r="AA2179" s="110"/>
      <c r="AB2179" s="110"/>
      <c r="AC2179" s="110"/>
      <c r="AD2179" s="110"/>
      <c r="AE2179" s="110"/>
      <c r="AF2179" s="110"/>
      <c r="AG2179" s="110"/>
      <c r="AH2179" s="110"/>
      <c r="AI2179" s="110"/>
      <c r="AJ2179" s="110"/>
      <c r="AK2179" s="110"/>
      <c r="AL2179" s="110"/>
      <c r="AM2179" s="110"/>
      <c r="AN2179" s="110"/>
      <c r="AO2179" s="110"/>
      <c r="AP2179" s="110"/>
      <c r="AQ2179" s="110"/>
      <c r="AR2179" s="110"/>
      <c r="AS2179" s="110"/>
      <c r="AT2179" s="110"/>
      <c r="AU2179" s="110"/>
      <c r="AV2179" s="110"/>
      <c r="AW2179" s="110"/>
      <c r="AX2179" s="110"/>
      <c r="AY2179" s="110"/>
      <c r="AZ2179" s="110"/>
    </row>
    <row r="2180" spans="2:52" s="16" customFormat="1" x14ac:dyDescent="0.25">
      <c r="B2180" s="53"/>
      <c r="C2180" s="15"/>
      <c r="I2180" s="15"/>
      <c r="O2180" s="110"/>
      <c r="P2180" s="110"/>
      <c r="Q2180" s="110"/>
      <c r="R2180" s="110"/>
      <c r="S2180" s="110"/>
      <c r="T2180" s="110"/>
      <c r="U2180" s="110"/>
      <c r="V2180" s="110"/>
      <c r="W2180" s="110"/>
      <c r="X2180" s="110"/>
      <c r="Y2180" s="110"/>
      <c r="Z2180" s="110"/>
      <c r="AA2180" s="110"/>
      <c r="AB2180" s="110"/>
      <c r="AC2180" s="110"/>
      <c r="AD2180" s="110"/>
      <c r="AE2180" s="110"/>
      <c r="AF2180" s="110"/>
      <c r="AG2180" s="110"/>
      <c r="AH2180" s="110"/>
      <c r="AI2180" s="110"/>
      <c r="AJ2180" s="110"/>
      <c r="AK2180" s="110"/>
      <c r="AL2180" s="110"/>
      <c r="AM2180" s="110"/>
      <c r="AN2180" s="110"/>
      <c r="AO2180" s="110"/>
      <c r="AP2180" s="110"/>
      <c r="AQ2180" s="110"/>
      <c r="AR2180" s="110"/>
      <c r="AS2180" s="110"/>
      <c r="AT2180" s="110"/>
      <c r="AU2180" s="110"/>
      <c r="AV2180" s="110"/>
      <c r="AW2180" s="110"/>
      <c r="AX2180" s="110"/>
      <c r="AY2180" s="110"/>
      <c r="AZ2180" s="110"/>
    </row>
    <row r="2181" spans="2:52" s="16" customFormat="1" x14ac:dyDescent="0.25">
      <c r="B2181" s="53"/>
      <c r="C2181" s="15"/>
      <c r="I2181" s="15"/>
      <c r="O2181" s="110"/>
      <c r="P2181" s="110"/>
      <c r="Q2181" s="110"/>
      <c r="R2181" s="110"/>
      <c r="S2181" s="110"/>
      <c r="T2181" s="110"/>
      <c r="U2181" s="110"/>
      <c r="V2181" s="110"/>
      <c r="W2181" s="110"/>
      <c r="X2181" s="110"/>
      <c r="Y2181" s="110"/>
      <c r="Z2181" s="110"/>
      <c r="AA2181" s="110"/>
      <c r="AB2181" s="110"/>
      <c r="AC2181" s="110"/>
      <c r="AD2181" s="110"/>
      <c r="AE2181" s="110"/>
      <c r="AF2181" s="110"/>
      <c r="AG2181" s="110"/>
      <c r="AH2181" s="110"/>
      <c r="AI2181" s="110"/>
      <c r="AJ2181" s="110"/>
      <c r="AK2181" s="110"/>
      <c r="AL2181" s="110"/>
      <c r="AM2181" s="110"/>
      <c r="AN2181" s="110"/>
      <c r="AO2181" s="110"/>
      <c r="AP2181" s="110"/>
      <c r="AQ2181" s="110"/>
      <c r="AR2181" s="110"/>
      <c r="AS2181" s="110"/>
      <c r="AT2181" s="110"/>
      <c r="AU2181" s="110"/>
      <c r="AV2181" s="110"/>
      <c r="AW2181" s="110"/>
      <c r="AX2181" s="110"/>
      <c r="AY2181" s="110"/>
      <c r="AZ2181" s="110"/>
    </row>
    <row r="2182" spans="2:52" s="16" customFormat="1" x14ac:dyDescent="0.25">
      <c r="B2182" s="53"/>
      <c r="C2182" s="15"/>
      <c r="I2182" s="15"/>
      <c r="O2182" s="110"/>
      <c r="P2182" s="110"/>
      <c r="Q2182" s="110"/>
      <c r="R2182" s="110"/>
      <c r="S2182" s="110"/>
      <c r="T2182" s="110"/>
      <c r="U2182" s="110"/>
      <c r="V2182" s="110"/>
      <c r="W2182" s="110"/>
      <c r="X2182" s="110"/>
      <c r="Y2182" s="110"/>
      <c r="Z2182" s="110"/>
      <c r="AA2182" s="110"/>
      <c r="AB2182" s="110"/>
      <c r="AC2182" s="110"/>
      <c r="AD2182" s="110"/>
      <c r="AE2182" s="110"/>
      <c r="AF2182" s="110"/>
      <c r="AG2182" s="110"/>
      <c r="AH2182" s="110"/>
      <c r="AI2182" s="110"/>
      <c r="AJ2182" s="110"/>
      <c r="AK2182" s="110"/>
      <c r="AL2182" s="110"/>
      <c r="AM2182" s="110"/>
      <c r="AN2182" s="110"/>
      <c r="AO2182" s="110"/>
      <c r="AP2182" s="110"/>
      <c r="AQ2182" s="110"/>
      <c r="AR2182" s="110"/>
      <c r="AS2182" s="110"/>
      <c r="AT2182" s="110"/>
      <c r="AU2182" s="110"/>
      <c r="AV2182" s="110"/>
      <c r="AW2182" s="110"/>
      <c r="AX2182" s="110"/>
      <c r="AY2182" s="110"/>
      <c r="AZ2182" s="110"/>
    </row>
    <row r="2183" spans="2:52" s="16" customFormat="1" x14ac:dyDescent="0.25">
      <c r="B2183" s="53"/>
      <c r="C2183" s="15"/>
      <c r="I2183" s="15"/>
      <c r="O2183" s="110"/>
      <c r="P2183" s="110"/>
      <c r="Q2183" s="110"/>
      <c r="R2183" s="110"/>
      <c r="S2183" s="110"/>
      <c r="T2183" s="110"/>
      <c r="U2183" s="110"/>
      <c r="V2183" s="110"/>
      <c r="W2183" s="110"/>
      <c r="X2183" s="110"/>
      <c r="Y2183" s="110"/>
      <c r="Z2183" s="110"/>
      <c r="AA2183" s="110"/>
      <c r="AB2183" s="110"/>
      <c r="AC2183" s="110"/>
      <c r="AD2183" s="110"/>
      <c r="AE2183" s="110"/>
      <c r="AF2183" s="110"/>
      <c r="AG2183" s="110"/>
      <c r="AH2183" s="110"/>
      <c r="AI2183" s="110"/>
      <c r="AJ2183" s="110"/>
      <c r="AK2183" s="110"/>
      <c r="AL2183" s="110"/>
      <c r="AM2183" s="110"/>
      <c r="AN2183" s="110"/>
      <c r="AO2183" s="110"/>
      <c r="AP2183" s="110"/>
      <c r="AQ2183" s="110"/>
      <c r="AR2183" s="110"/>
      <c r="AS2183" s="110"/>
      <c r="AT2183" s="110"/>
      <c r="AU2183" s="110"/>
      <c r="AV2183" s="110"/>
      <c r="AW2183" s="110"/>
      <c r="AX2183" s="110"/>
      <c r="AY2183" s="110"/>
      <c r="AZ2183" s="110"/>
    </row>
    <row r="2184" spans="2:52" s="16" customFormat="1" x14ac:dyDescent="0.25">
      <c r="B2184" s="53"/>
      <c r="C2184" s="15"/>
      <c r="I2184" s="15"/>
      <c r="O2184" s="110"/>
      <c r="P2184" s="110"/>
      <c r="Q2184" s="110"/>
      <c r="R2184" s="110"/>
      <c r="S2184" s="110"/>
      <c r="T2184" s="110"/>
      <c r="U2184" s="110"/>
      <c r="V2184" s="110"/>
      <c r="W2184" s="110"/>
      <c r="X2184" s="110"/>
      <c r="Y2184" s="110"/>
      <c r="Z2184" s="110"/>
      <c r="AA2184" s="110"/>
      <c r="AB2184" s="110"/>
      <c r="AC2184" s="110"/>
      <c r="AD2184" s="110"/>
      <c r="AE2184" s="110"/>
      <c r="AF2184" s="110"/>
      <c r="AG2184" s="110"/>
      <c r="AH2184" s="110"/>
      <c r="AI2184" s="110"/>
      <c r="AJ2184" s="110"/>
      <c r="AK2184" s="110"/>
      <c r="AL2184" s="110"/>
      <c r="AM2184" s="110"/>
      <c r="AN2184" s="110"/>
      <c r="AO2184" s="110"/>
      <c r="AP2184" s="110"/>
      <c r="AQ2184" s="110"/>
      <c r="AR2184" s="110"/>
      <c r="AS2184" s="110"/>
      <c r="AT2184" s="110"/>
      <c r="AU2184" s="110"/>
      <c r="AV2184" s="110"/>
      <c r="AW2184" s="110"/>
      <c r="AX2184" s="110"/>
      <c r="AY2184" s="110"/>
      <c r="AZ2184" s="110"/>
    </row>
    <row r="2185" spans="2:52" s="16" customFormat="1" x14ac:dyDescent="0.25">
      <c r="B2185" s="53"/>
      <c r="C2185" s="15"/>
      <c r="I2185" s="15"/>
      <c r="O2185" s="110"/>
      <c r="P2185" s="110"/>
      <c r="Q2185" s="110"/>
      <c r="R2185" s="110"/>
      <c r="S2185" s="110"/>
      <c r="T2185" s="110"/>
      <c r="U2185" s="110"/>
      <c r="V2185" s="110"/>
      <c r="W2185" s="110"/>
      <c r="X2185" s="110"/>
      <c r="Y2185" s="110"/>
      <c r="Z2185" s="110"/>
      <c r="AA2185" s="110"/>
      <c r="AB2185" s="110"/>
      <c r="AC2185" s="110"/>
      <c r="AD2185" s="110"/>
      <c r="AE2185" s="110"/>
      <c r="AF2185" s="110"/>
      <c r="AG2185" s="110"/>
      <c r="AH2185" s="110"/>
      <c r="AI2185" s="110"/>
      <c r="AJ2185" s="110"/>
      <c r="AK2185" s="110"/>
      <c r="AL2185" s="110"/>
      <c r="AM2185" s="110"/>
      <c r="AN2185" s="110"/>
      <c r="AO2185" s="110"/>
      <c r="AP2185" s="110"/>
      <c r="AQ2185" s="110"/>
      <c r="AR2185" s="110"/>
      <c r="AS2185" s="110"/>
      <c r="AT2185" s="110"/>
      <c r="AU2185" s="110"/>
      <c r="AV2185" s="110"/>
      <c r="AW2185" s="110"/>
      <c r="AX2185" s="110"/>
      <c r="AY2185" s="110"/>
      <c r="AZ2185" s="110"/>
    </row>
    <row r="2186" spans="2:52" s="16" customFormat="1" x14ac:dyDescent="0.25">
      <c r="B2186" s="53"/>
      <c r="C2186" s="15"/>
      <c r="I2186" s="15"/>
      <c r="O2186" s="110"/>
      <c r="P2186" s="110"/>
      <c r="Q2186" s="110"/>
      <c r="R2186" s="110"/>
      <c r="S2186" s="110"/>
      <c r="T2186" s="110"/>
      <c r="U2186" s="110"/>
      <c r="V2186" s="110"/>
      <c r="W2186" s="110"/>
      <c r="X2186" s="110"/>
      <c r="Y2186" s="110"/>
      <c r="Z2186" s="110"/>
      <c r="AA2186" s="110"/>
      <c r="AB2186" s="110"/>
      <c r="AC2186" s="110"/>
      <c r="AD2186" s="110"/>
      <c r="AE2186" s="110"/>
      <c r="AF2186" s="110"/>
      <c r="AG2186" s="110"/>
      <c r="AH2186" s="110"/>
      <c r="AI2186" s="110"/>
      <c r="AJ2186" s="110"/>
      <c r="AK2186" s="110"/>
      <c r="AL2186" s="110"/>
      <c r="AM2186" s="110"/>
      <c r="AN2186" s="110"/>
      <c r="AO2186" s="110"/>
      <c r="AP2186" s="110"/>
      <c r="AQ2186" s="110"/>
      <c r="AR2186" s="110"/>
      <c r="AS2186" s="110"/>
      <c r="AT2186" s="110"/>
      <c r="AU2186" s="110"/>
      <c r="AV2186" s="110"/>
      <c r="AW2186" s="110"/>
      <c r="AX2186" s="110"/>
      <c r="AY2186" s="110"/>
      <c r="AZ2186" s="110"/>
    </row>
    <row r="2187" spans="2:52" s="16" customFormat="1" x14ac:dyDescent="0.25">
      <c r="B2187" s="53"/>
      <c r="C2187" s="15"/>
      <c r="I2187" s="15"/>
      <c r="O2187" s="110"/>
      <c r="P2187" s="110"/>
      <c r="Q2187" s="110"/>
      <c r="R2187" s="110"/>
      <c r="S2187" s="110"/>
      <c r="T2187" s="110"/>
      <c r="U2187" s="110"/>
      <c r="V2187" s="110"/>
      <c r="W2187" s="110"/>
      <c r="X2187" s="110"/>
      <c r="Y2187" s="110"/>
      <c r="Z2187" s="110"/>
      <c r="AA2187" s="110"/>
      <c r="AB2187" s="110"/>
      <c r="AC2187" s="110"/>
      <c r="AD2187" s="110"/>
      <c r="AE2187" s="110"/>
      <c r="AF2187" s="110"/>
      <c r="AG2187" s="110"/>
      <c r="AH2187" s="110"/>
      <c r="AI2187" s="110"/>
      <c r="AJ2187" s="110"/>
      <c r="AK2187" s="110"/>
      <c r="AL2187" s="110"/>
      <c r="AM2187" s="110"/>
      <c r="AN2187" s="110"/>
      <c r="AO2187" s="110"/>
      <c r="AP2187" s="110"/>
      <c r="AQ2187" s="110"/>
      <c r="AR2187" s="110"/>
      <c r="AS2187" s="110"/>
      <c r="AT2187" s="110"/>
      <c r="AU2187" s="110"/>
      <c r="AV2187" s="110"/>
      <c r="AW2187" s="110"/>
      <c r="AX2187" s="110"/>
      <c r="AY2187" s="110"/>
      <c r="AZ2187" s="110"/>
    </row>
    <row r="2188" spans="2:52" s="16" customFormat="1" x14ac:dyDescent="0.25">
      <c r="B2188" s="53"/>
      <c r="C2188" s="15"/>
      <c r="I2188" s="15"/>
      <c r="O2188" s="110"/>
      <c r="P2188" s="110"/>
      <c r="Q2188" s="110"/>
      <c r="R2188" s="110"/>
      <c r="S2188" s="110"/>
      <c r="T2188" s="110"/>
      <c r="U2188" s="110"/>
      <c r="V2188" s="110"/>
      <c r="W2188" s="110"/>
      <c r="X2188" s="110"/>
      <c r="Y2188" s="110"/>
      <c r="Z2188" s="110"/>
      <c r="AA2188" s="110"/>
      <c r="AB2188" s="110"/>
      <c r="AC2188" s="110"/>
      <c r="AD2188" s="110"/>
      <c r="AE2188" s="110"/>
      <c r="AF2188" s="110"/>
      <c r="AG2188" s="110"/>
      <c r="AH2188" s="110"/>
      <c r="AI2188" s="110"/>
      <c r="AJ2188" s="110"/>
      <c r="AK2188" s="110"/>
      <c r="AL2188" s="110"/>
      <c r="AM2188" s="110"/>
      <c r="AN2188" s="110"/>
      <c r="AO2188" s="110"/>
      <c r="AP2188" s="110"/>
      <c r="AQ2188" s="110"/>
      <c r="AR2188" s="110"/>
      <c r="AS2188" s="110"/>
      <c r="AT2188" s="110"/>
      <c r="AU2188" s="110"/>
      <c r="AV2188" s="110"/>
      <c r="AW2188" s="110"/>
      <c r="AX2188" s="110"/>
      <c r="AY2188" s="110"/>
      <c r="AZ2188" s="110"/>
    </row>
    <row r="2189" spans="2:52" s="16" customFormat="1" x14ac:dyDescent="0.25">
      <c r="B2189" s="53"/>
      <c r="C2189" s="15"/>
      <c r="I2189" s="15"/>
      <c r="O2189" s="110"/>
      <c r="P2189" s="110"/>
      <c r="Q2189" s="110"/>
      <c r="R2189" s="110"/>
      <c r="S2189" s="110"/>
      <c r="T2189" s="110"/>
      <c r="U2189" s="110"/>
      <c r="V2189" s="110"/>
      <c r="W2189" s="110"/>
      <c r="X2189" s="110"/>
      <c r="Y2189" s="110"/>
      <c r="Z2189" s="110"/>
      <c r="AA2189" s="110"/>
      <c r="AB2189" s="110"/>
      <c r="AC2189" s="110"/>
      <c r="AD2189" s="110"/>
      <c r="AE2189" s="110"/>
      <c r="AF2189" s="110"/>
      <c r="AG2189" s="110"/>
      <c r="AH2189" s="110"/>
      <c r="AI2189" s="110"/>
      <c r="AJ2189" s="110"/>
      <c r="AK2189" s="110"/>
      <c r="AL2189" s="110"/>
      <c r="AM2189" s="110"/>
      <c r="AN2189" s="110"/>
      <c r="AO2189" s="110"/>
      <c r="AP2189" s="110"/>
      <c r="AQ2189" s="110"/>
      <c r="AR2189" s="110"/>
      <c r="AS2189" s="110"/>
      <c r="AT2189" s="110"/>
      <c r="AU2189" s="110"/>
      <c r="AV2189" s="110"/>
      <c r="AW2189" s="110"/>
      <c r="AX2189" s="110"/>
      <c r="AY2189" s="110"/>
      <c r="AZ2189" s="110"/>
    </row>
    <row r="2190" spans="2:52" s="16" customFormat="1" x14ac:dyDescent="0.25">
      <c r="B2190" s="53"/>
      <c r="C2190" s="15"/>
      <c r="I2190" s="15"/>
      <c r="O2190" s="110"/>
      <c r="P2190" s="110"/>
      <c r="Q2190" s="110"/>
      <c r="R2190" s="110"/>
      <c r="S2190" s="110"/>
      <c r="T2190" s="110"/>
      <c r="U2190" s="110"/>
      <c r="V2190" s="110"/>
      <c r="W2190" s="110"/>
      <c r="X2190" s="110"/>
      <c r="Y2190" s="110"/>
      <c r="Z2190" s="110"/>
      <c r="AA2190" s="110"/>
      <c r="AB2190" s="110"/>
      <c r="AC2190" s="110"/>
      <c r="AD2190" s="110"/>
      <c r="AE2190" s="110"/>
      <c r="AF2190" s="110"/>
      <c r="AG2190" s="110"/>
      <c r="AH2190" s="110"/>
      <c r="AI2190" s="110"/>
      <c r="AJ2190" s="110"/>
      <c r="AK2190" s="110"/>
      <c r="AL2190" s="110"/>
      <c r="AM2190" s="110"/>
      <c r="AN2190" s="110"/>
      <c r="AO2190" s="110"/>
      <c r="AP2190" s="110"/>
      <c r="AQ2190" s="110"/>
      <c r="AR2190" s="110"/>
      <c r="AS2190" s="110"/>
      <c r="AT2190" s="110"/>
      <c r="AU2190" s="110"/>
      <c r="AV2190" s="110"/>
      <c r="AW2190" s="110"/>
      <c r="AX2190" s="110"/>
      <c r="AY2190" s="110"/>
      <c r="AZ2190" s="110"/>
    </row>
    <row r="2191" spans="2:52" s="16" customFormat="1" x14ac:dyDescent="0.25">
      <c r="B2191" s="53"/>
      <c r="C2191" s="15"/>
      <c r="I2191" s="15"/>
      <c r="O2191" s="110"/>
      <c r="P2191" s="110"/>
      <c r="Q2191" s="110"/>
      <c r="R2191" s="110"/>
      <c r="S2191" s="110"/>
      <c r="T2191" s="110"/>
      <c r="U2191" s="110"/>
      <c r="V2191" s="110"/>
      <c r="W2191" s="110"/>
      <c r="X2191" s="110"/>
      <c r="Y2191" s="110"/>
      <c r="Z2191" s="110"/>
      <c r="AA2191" s="110"/>
      <c r="AB2191" s="110"/>
      <c r="AC2191" s="110"/>
      <c r="AD2191" s="110"/>
      <c r="AE2191" s="110"/>
      <c r="AF2191" s="110"/>
      <c r="AG2191" s="110"/>
      <c r="AH2191" s="110"/>
      <c r="AI2191" s="110"/>
      <c r="AJ2191" s="110"/>
      <c r="AK2191" s="110"/>
      <c r="AL2191" s="110"/>
      <c r="AM2191" s="110"/>
      <c r="AN2191" s="110"/>
      <c r="AO2191" s="110"/>
      <c r="AP2191" s="110"/>
      <c r="AQ2191" s="110"/>
      <c r="AR2191" s="110"/>
      <c r="AS2191" s="110"/>
      <c r="AT2191" s="110"/>
      <c r="AU2191" s="110"/>
      <c r="AV2191" s="110"/>
      <c r="AW2191" s="110"/>
      <c r="AX2191" s="110"/>
      <c r="AY2191" s="110"/>
      <c r="AZ2191" s="110"/>
    </row>
    <row r="2192" spans="2:52" s="16" customFormat="1" x14ac:dyDescent="0.25">
      <c r="B2192" s="53"/>
      <c r="C2192" s="15"/>
      <c r="I2192" s="15"/>
      <c r="O2192" s="110"/>
      <c r="P2192" s="110"/>
      <c r="Q2192" s="110"/>
      <c r="R2192" s="110"/>
      <c r="S2192" s="110"/>
      <c r="T2192" s="110"/>
      <c r="U2192" s="110"/>
      <c r="V2192" s="110"/>
      <c r="W2192" s="110"/>
      <c r="X2192" s="110"/>
      <c r="Y2192" s="110"/>
      <c r="Z2192" s="110"/>
      <c r="AA2192" s="110"/>
      <c r="AB2192" s="110"/>
      <c r="AC2192" s="110"/>
      <c r="AD2192" s="110"/>
      <c r="AE2192" s="110"/>
      <c r="AF2192" s="110"/>
      <c r="AG2192" s="110"/>
      <c r="AH2192" s="110"/>
      <c r="AI2192" s="110"/>
      <c r="AJ2192" s="110"/>
      <c r="AK2192" s="110"/>
      <c r="AL2192" s="110"/>
      <c r="AM2192" s="110"/>
      <c r="AN2192" s="110"/>
      <c r="AO2192" s="110"/>
      <c r="AP2192" s="110"/>
      <c r="AQ2192" s="110"/>
      <c r="AR2192" s="110"/>
      <c r="AS2192" s="110"/>
      <c r="AT2192" s="110"/>
      <c r="AU2192" s="110"/>
      <c r="AV2192" s="110"/>
      <c r="AW2192" s="110"/>
      <c r="AX2192" s="110"/>
      <c r="AY2192" s="110"/>
      <c r="AZ2192" s="110"/>
    </row>
    <row r="2193" spans="2:52" s="16" customFormat="1" x14ac:dyDescent="0.25">
      <c r="B2193" s="53"/>
      <c r="C2193" s="15"/>
      <c r="I2193" s="15"/>
      <c r="O2193" s="110"/>
      <c r="P2193" s="110"/>
      <c r="Q2193" s="110"/>
      <c r="R2193" s="110"/>
      <c r="S2193" s="110"/>
      <c r="T2193" s="110"/>
      <c r="U2193" s="110"/>
      <c r="V2193" s="110"/>
      <c r="W2193" s="110"/>
      <c r="X2193" s="110"/>
      <c r="Y2193" s="110"/>
      <c r="Z2193" s="110"/>
      <c r="AA2193" s="110"/>
      <c r="AB2193" s="110"/>
      <c r="AC2193" s="110"/>
      <c r="AD2193" s="110"/>
      <c r="AE2193" s="110"/>
      <c r="AF2193" s="110"/>
      <c r="AG2193" s="110"/>
      <c r="AH2193" s="110"/>
      <c r="AI2193" s="110"/>
      <c r="AJ2193" s="110"/>
      <c r="AK2193" s="110"/>
      <c r="AL2193" s="110"/>
      <c r="AM2193" s="110"/>
      <c r="AN2193" s="110"/>
      <c r="AO2193" s="110"/>
      <c r="AP2193" s="110"/>
      <c r="AQ2193" s="110"/>
      <c r="AR2193" s="110"/>
      <c r="AS2193" s="110"/>
      <c r="AT2193" s="110"/>
      <c r="AU2193" s="110"/>
      <c r="AV2193" s="110"/>
      <c r="AW2193" s="110"/>
      <c r="AX2193" s="110"/>
      <c r="AY2193" s="110"/>
      <c r="AZ2193" s="110"/>
    </row>
    <row r="2194" spans="2:52" s="16" customFormat="1" x14ac:dyDescent="0.25">
      <c r="B2194" s="53"/>
      <c r="C2194" s="15"/>
      <c r="I2194" s="15"/>
      <c r="O2194" s="110"/>
      <c r="P2194" s="110"/>
      <c r="Q2194" s="110"/>
      <c r="R2194" s="110"/>
      <c r="S2194" s="110"/>
      <c r="T2194" s="110"/>
      <c r="U2194" s="110"/>
      <c r="V2194" s="110"/>
      <c r="W2194" s="110"/>
      <c r="X2194" s="110"/>
      <c r="Y2194" s="110"/>
      <c r="Z2194" s="110"/>
      <c r="AA2194" s="110"/>
      <c r="AB2194" s="110"/>
      <c r="AC2194" s="110"/>
      <c r="AD2194" s="110"/>
      <c r="AE2194" s="110"/>
      <c r="AF2194" s="110"/>
      <c r="AG2194" s="110"/>
      <c r="AH2194" s="110"/>
      <c r="AI2194" s="110"/>
      <c r="AJ2194" s="110"/>
      <c r="AK2194" s="110"/>
      <c r="AL2194" s="110"/>
      <c r="AM2194" s="110"/>
      <c r="AN2194" s="110"/>
      <c r="AO2194" s="110"/>
      <c r="AP2194" s="110"/>
      <c r="AQ2194" s="110"/>
      <c r="AR2194" s="110"/>
      <c r="AS2194" s="110"/>
      <c r="AT2194" s="110"/>
      <c r="AU2194" s="110"/>
      <c r="AV2194" s="110"/>
      <c r="AW2194" s="110"/>
      <c r="AX2194" s="110"/>
      <c r="AY2194" s="110"/>
      <c r="AZ2194" s="110"/>
    </row>
    <row r="2195" spans="2:52" s="16" customFormat="1" x14ac:dyDescent="0.25">
      <c r="B2195" s="53"/>
      <c r="C2195" s="15"/>
      <c r="I2195" s="15"/>
      <c r="O2195" s="110"/>
      <c r="P2195" s="110"/>
      <c r="Q2195" s="110"/>
      <c r="R2195" s="110"/>
      <c r="S2195" s="110"/>
      <c r="T2195" s="110"/>
      <c r="U2195" s="110"/>
      <c r="V2195" s="110"/>
      <c r="W2195" s="110"/>
      <c r="X2195" s="110"/>
      <c r="Y2195" s="110"/>
      <c r="Z2195" s="110"/>
      <c r="AA2195" s="110"/>
      <c r="AB2195" s="110"/>
      <c r="AC2195" s="110"/>
      <c r="AD2195" s="110"/>
      <c r="AE2195" s="110"/>
      <c r="AF2195" s="110"/>
      <c r="AG2195" s="110"/>
      <c r="AH2195" s="110"/>
      <c r="AI2195" s="110"/>
      <c r="AJ2195" s="110"/>
      <c r="AK2195" s="110"/>
      <c r="AL2195" s="110"/>
      <c r="AM2195" s="110"/>
      <c r="AN2195" s="110"/>
      <c r="AO2195" s="110"/>
      <c r="AP2195" s="110"/>
      <c r="AQ2195" s="110"/>
      <c r="AR2195" s="110"/>
      <c r="AS2195" s="110"/>
      <c r="AT2195" s="110"/>
      <c r="AU2195" s="110"/>
      <c r="AV2195" s="110"/>
      <c r="AW2195" s="110"/>
      <c r="AX2195" s="110"/>
      <c r="AY2195" s="110"/>
      <c r="AZ2195" s="110"/>
    </row>
    <row r="2196" spans="2:52" s="16" customFormat="1" x14ac:dyDescent="0.25">
      <c r="B2196" s="53"/>
      <c r="C2196" s="15"/>
      <c r="I2196" s="15"/>
      <c r="O2196" s="110"/>
      <c r="P2196" s="110"/>
      <c r="Q2196" s="110"/>
      <c r="R2196" s="110"/>
      <c r="S2196" s="110"/>
      <c r="T2196" s="110"/>
      <c r="U2196" s="110"/>
      <c r="V2196" s="110"/>
      <c r="W2196" s="110"/>
      <c r="X2196" s="110"/>
      <c r="Y2196" s="110"/>
      <c r="Z2196" s="110"/>
      <c r="AA2196" s="110"/>
      <c r="AB2196" s="110"/>
      <c r="AC2196" s="110"/>
      <c r="AD2196" s="110"/>
      <c r="AE2196" s="110"/>
      <c r="AF2196" s="110"/>
      <c r="AG2196" s="110"/>
      <c r="AH2196" s="110"/>
      <c r="AI2196" s="110"/>
      <c r="AJ2196" s="110"/>
      <c r="AK2196" s="110"/>
      <c r="AL2196" s="110"/>
      <c r="AM2196" s="110"/>
      <c r="AN2196" s="110"/>
      <c r="AO2196" s="110"/>
      <c r="AP2196" s="110"/>
      <c r="AQ2196" s="110"/>
      <c r="AR2196" s="110"/>
      <c r="AS2196" s="110"/>
      <c r="AT2196" s="110"/>
      <c r="AU2196" s="110"/>
      <c r="AV2196" s="110"/>
      <c r="AW2196" s="110"/>
      <c r="AX2196" s="110"/>
      <c r="AY2196" s="110"/>
      <c r="AZ2196" s="110"/>
    </row>
    <row r="2197" spans="2:52" s="16" customFormat="1" x14ac:dyDescent="0.25">
      <c r="B2197" s="53"/>
      <c r="C2197" s="15"/>
      <c r="I2197" s="15"/>
      <c r="O2197" s="110"/>
      <c r="P2197" s="110"/>
      <c r="Q2197" s="110"/>
      <c r="R2197" s="110"/>
      <c r="S2197" s="110"/>
      <c r="T2197" s="110"/>
      <c r="U2197" s="110"/>
      <c r="V2197" s="110"/>
      <c r="W2197" s="110"/>
      <c r="X2197" s="110"/>
      <c r="Y2197" s="110"/>
      <c r="Z2197" s="110"/>
      <c r="AA2197" s="110"/>
      <c r="AB2197" s="110"/>
      <c r="AC2197" s="110"/>
      <c r="AD2197" s="110"/>
      <c r="AE2197" s="110"/>
      <c r="AF2197" s="110"/>
      <c r="AG2197" s="110"/>
      <c r="AH2197" s="110"/>
      <c r="AI2197" s="110"/>
      <c r="AJ2197" s="110"/>
      <c r="AK2197" s="110"/>
      <c r="AL2197" s="110"/>
      <c r="AM2197" s="110"/>
      <c r="AN2197" s="110"/>
      <c r="AO2197" s="110"/>
      <c r="AP2197" s="110"/>
      <c r="AQ2197" s="110"/>
      <c r="AR2197" s="110"/>
      <c r="AS2197" s="110"/>
      <c r="AT2197" s="110"/>
      <c r="AU2197" s="110"/>
      <c r="AV2197" s="110"/>
      <c r="AW2197" s="110"/>
      <c r="AX2197" s="110"/>
      <c r="AY2197" s="110"/>
      <c r="AZ2197" s="110"/>
    </row>
    <row r="2198" spans="2:52" s="16" customFormat="1" x14ac:dyDescent="0.25">
      <c r="B2198" s="53"/>
      <c r="C2198" s="15"/>
      <c r="I2198" s="15"/>
      <c r="O2198" s="110"/>
      <c r="P2198" s="110"/>
      <c r="Q2198" s="110"/>
      <c r="R2198" s="110"/>
      <c r="S2198" s="110"/>
      <c r="T2198" s="110"/>
      <c r="U2198" s="110"/>
      <c r="V2198" s="110"/>
      <c r="W2198" s="110"/>
      <c r="X2198" s="110"/>
      <c r="Y2198" s="110"/>
      <c r="Z2198" s="110"/>
      <c r="AA2198" s="110"/>
      <c r="AB2198" s="110"/>
      <c r="AC2198" s="110"/>
      <c r="AD2198" s="110"/>
      <c r="AE2198" s="110"/>
      <c r="AF2198" s="110"/>
      <c r="AG2198" s="110"/>
      <c r="AH2198" s="110"/>
      <c r="AI2198" s="110"/>
      <c r="AJ2198" s="110"/>
      <c r="AK2198" s="110"/>
      <c r="AL2198" s="110"/>
      <c r="AM2198" s="110"/>
      <c r="AN2198" s="110"/>
      <c r="AO2198" s="110"/>
      <c r="AP2198" s="110"/>
      <c r="AQ2198" s="110"/>
      <c r="AR2198" s="110"/>
      <c r="AS2198" s="110"/>
      <c r="AT2198" s="110"/>
      <c r="AU2198" s="110"/>
      <c r="AV2198" s="110"/>
      <c r="AW2198" s="110"/>
      <c r="AX2198" s="110"/>
      <c r="AY2198" s="110"/>
      <c r="AZ2198" s="110"/>
    </row>
    <row r="2199" spans="2:52" s="16" customFormat="1" x14ac:dyDescent="0.25">
      <c r="B2199" s="53"/>
      <c r="C2199" s="15"/>
      <c r="I2199" s="15"/>
      <c r="O2199" s="110"/>
      <c r="P2199" s="110"/>
      <c r="Q2199" s="110"/>
      <c r="R2199" s="110"/>
      <c r="S2199" s="110"/>
      <c r="T2199" s="110"/>
      <c r="U2199" s="110"/>
      <c r="V2199" s="110"/>
      <c r="W2199" s="110"/>
      <c r="X2199" s="110"/>
      <c r="Y2199" s="110"/>
      <c r="Z2199" s="110"/>
      <c r="AA2199" s="110"/>
      <c r="AB2199" s="110"/>
      <c r="AC2199" s="110"/>
      <c r="AD2199" s="110"/>
      <c r="AE2199" s="110"/>
      <c r="AF2199" s="110"/>
      <c r="AG2199" s="110"/>
      <c r="AH2199" s="110"/>
      <c r="AI2199" s="110"/>
      <c r="AJ2199" s="110"/>
      <c r="AK2199" s="110"/>
      <c r="AL2199" s="110"/>
      <c r="AM2199" s="110"/>
      <c r="AN2199" s="110"/>
      <c r="AO2199" s="110"/>
      <c r="AP2199" s="110"/>
      <c r="AQ2199" s="110"/>
      <c r="AR2199" s="110"/>
      <c r="AS2199" s="110"/>
      <c r="AT2199" s="110"/>
      <c r="AU2199" s="110"/>
      <c r="AV2199" s="110"/>
      <c r="AW2199" s="110"/>
      <c r="AX2199" s="110"/>
      <c r="AY2199" s="110"/>
      <c r="AZ2199" s="110"/>
    </row>
    <row r="2200" spans="2:52" s="16" customFormat="1" x14ac:dyDescent="0.25">
      <c r="B2200" s="53"/>
      <c r="C2200" s="15"/>
      <c r="I2200" s="15"/>
      <c r="O2200" s="110"/>
      <c r="P2200" s="110"/>
      <c r="Q2200" s="110"/>
      <c r="R2200" s="110"/>
      <c r="S2200" s="110"/>
      <c r="T2200" s="110"/>
      <c r="U2200" s="110"/>
      <c r="V2200" s="110"/>
      <c r="W2200" s="110"/>
      <c r="X2200" s="110"/>
      <c r="Y2200" s="110"/>
      <c r="Z2200" s="110"/>
      <c r="AA2200" s="110"/>
      <c r="AB2200" s="110"/>
      <c r="AC2200" s="110"/>
      <c r="AD2200" s="110"/>
      <c r="AE2200" s="110"/>
      <c r="AF2200" s="110"/>
      <c r="AG2200" s="110"/>
      <c r="AH2200" s="110"/>
      <c r="AI2200" s="110"/>
      <c r="AJ2200" s="110"/>
      <c r="AK2200" s="110"/>
      <c r="AL2200" s="110"/>
      <c r="AM2200" s="110"/>
      <c r="AN2200" s="110"/>
      <c r="AO2200" s="110"/>
      <c r="AP2200" s="110"/>
      <c r="AQ2200" s="110"/>
      <c r="AR2200" s="110"/>
      <c r="AS2200" s="110"/>
      <c r="AT2200" s="110"/>
      <c r="AU2200" s="110"/>
      <c r="AV2200" s="110"/>
      <c r="AW2200" s="110"/>
      <c r="AX2200" s="110"/>
      <c r="AY2200" s="110"/>
      <c r="AZ2200" s="110"/>
    </row>
    <row r="2201" spans="2:52" s="16" customFormat="1" x14ac:dyDescent="0.25">
      <c r="B2201" s="53"/>
      <c r="C2201" s="15"/>
      <c r="I2201" s="15"/>
      <c r="O2201" s="110"/>
      <c r="P2201" s="110"/>
      <c r="Q2201" s="110"/>
      <c r="R2201" s="110"/>
      <c r="S2201" s="110"/>
      <c r="T2201" s="110"/>
      <c r="U2201" s="110"/>
      <c r="V2201" s="110"/>
      <c r="W2201" s="110"/>
      <c r="X2201" s="110"/>
      <c r="Y2201" s="110"/>
      <c r="Z2201" s="110"/>
      <c r="AA2201" s="110"/>
      <c r="AB2201" s="110"/>
      <c r="AC2201" s="110"/>
      <c r="AD2201" s="110"/>
      <c r="AE2201" s="110"/>
      <c r="AF2201" s="110"/>
      <c r="AG2201" s="110"/>
      <c r="AH2201" s="110"/>
      <c r="AI2201" s="110"/>
      <c r="AJ2201" s="110"/>
      <c r="AK2201" s="110"/>
      <c r="AL2201" s="110"/>
      <c r="AM2201" s="110"/>
      <c r="AN2201" s="110"/>
      <c r="AO2201" s="110"/>
      <c r="AP2201" s="110"/>
      <c r="AQ2201" s="110"/>
      <c r="AR2201" s="110"/>
      <c r="AS2201" s="110"/>
      <c r="AT2201" s="110"/>
      <c r="AU2201" s="110"/>
      <c r="AV2201" s="110"/>
      <c r="AW2201" s="110"/>
      <c r="AX2201" s="110"/>
      <c r="AY2201" s="110"/>
      <c r="AZ2201" s="110"/>
    </row>
    <row r="2202" spans="2:52" s="16" customFormat="1" x14ac:dyDescent="0.25">
      <c r="B2202" s="53"/>
      <c r="C2202" s="15"/>
      <c r="I2202" s="15"/>
      <c r="O2202" s="110"/>
      <c r="P2202" s="110"/>
      <c r="Q2202" s="110"/>
      <c r="R2202" s="110"/>
      <c r="S2202" s="110"/>
      <c r="T2202" s="110"/>
      <c r="U2202" s="110"/>
      <c r="V2202" s="110"/>
      <c r="W2202" s="110"/>
      <c r="X2202" s="110"/>
      <c r="Y2202" s="110"/>
      <c r="Z2202" s="110"/>
      <c r="AA2202" s="110"/>
      <c r="AB2202" s="110"/>
      <c r="AC2202" s="110"/>
      <c r="AD2202" s="110"/>
      <c r="AE2202" s="110"/>
      <c r="AF2202" s="110"/>
      <c r="AG2202" s="110"/>
      <c r="AH2202" s="110"/>
      <c r="AI2202" s="110"/>
      <c r="AJ2202" s="110"/>
      <c r="AK2202" s="110"/>
      <c r="AL2202" s="110"/>
      <c r="AM2202" s="110"/>
      <c r="AN2202" s="110"/>
      <c r="AO2202" s="110"/>
      <c r="AP2202" s="110"/>
      <c r="AQ2202" s="110"/>
      <c r="AR2202" s="110"/>
      <c r="AS2202" s="110"/>
      <c r="AT2202" s="110"/>
      <c r="AU2202" s="110"/>
      <c r="AV2202" s="110"/>
      <c r="AW2202" s="110"/>
      <c r="AX2202" s="110"/>
      <c r="AY2202" s="110"/>
      <c r="AZ2202" s="110"/>
    </row>
    <row r="2203" spans="2:52" s="16" customFormat="1" x14ac:dyDescent="0.25">
      <c r="B2203" s="53"/>
      <c r="C2203" s="15"/>
      <c r="I2203" s="15"/>
      <c r="O2203" s="110"/>
      <c r="P2203" s="110"/>
      <c r="Q2203" s="110"/>
      <c r="R2203" s="110"/>
      <c r="S2203" s="110"/>
      <c r="T2203" s="110"/>
      <c r="U2203" s="110"/>
      <c r="V2203" s="110"/>
      <c r="W2203" s="110"/>
      <c r="X2203" s="110"/>
      <c r="Y2203" s="110"/>
      <c r="Z2203" s="110"/>
      <c r="AA2203" s="110"/>
      <c r="AB2203" s="110"/>
      <c r="AC2203" s="110"/>
      <c r="AD2203" s="110"/>
      <c r="AE2203" s="110"/>
      <c r="AF2203" s="110"/>
      <c r="AG2203" s="110"/>
      <c r="AH2203" s="110"/>
      <c r="AI2203" s="110"/>
      <c r="AJ2203" s="110"/>
      <c r="AK2203" s="110"/>
      <c r="AL2203" s="110"/>
      <c r="AM2203" s="110"/>
      <c r="AN2203" s="110"/>
      <c r="AO2203" s="110"/>
      <c r="AP2203" s="110"/>
      <c r="AQ2203" s="110"/>
      <c r="AR2203" s="110"/>
      <c r="AS2203" s="110"/>
      <c r="AT2203" s="110"/>
      <c r="AU2203" s="110"/>
      <c r="AV2203" s="110"/>
      <c r="AW2203" s="110"/>
      <c r="AX2203" s="110"/>
      <c r="AY2203" s="110"/>
      <c r="AZ2203" s="110"/>
    </row>
    <row r="2204" spans="2:52" s="16" customFormat="1" x14ac:dyDescent="0.25">
      <c r="B2204" s="53"/>
      <c r="C2204" s="15"/>
      <c r="I2204" s="15"/>
      <c r="O2204" s="110"/>
      <c r="P2204" s="110"/>
      <c r="Q2204" s="110"/>
      <c r="R2204" s="110"/>
      <c r="S2204" s="110"/>
      <c r="T2204" s="110"/>
      <c r="U2204" s="110"/>
      <c r="V2204" s="110"/>
      <c r="W2204" s="110"/>
      <c r="X2204" s="110"/>
      <c r="Y2204" s="110"/>
      <c r="Z2204" s="110"/>
      <c r="AA2204" s="110"/>
      <c r="AB2204" s="110"/>
      <c r="AC2204" s="110"/>
      <c r="AD2204" s="110"/>
      <c r="AE2204" s="110"/>
      <c r="AF2204" s="110"/>
      <c r="AG2204" s="110"/>
      <c r="AH2204" s="110"/>
      <c r="AI2204" s="110"/>
      <c r="AJ2204" s="110"/>
      <c r="AK2204" s="110"/>
      <c r="AL2204" s="110"/>
      <c r="AM2204" s="110"/>
      <c r="AN2204" s="110"/>
      <c r="AO2204" s="110"/>
      <c r="AP2204" s="110"/>
      <c r="AQ2204" s="110"/>
      <c r="AR2204" s="110"/>
      <c r="AS2204" s="110"/>
      <c r="AT2204" s="110"/>
      <c r="AU2204" s="110"/>
      <c r="AV2204" s="110"/>
      <c r="AW2204" s="110"/>
      <c r="AX2204" s="110"/>
      <c r="AY2204" s="110"/>
      <c r="AZ2204" s="110"/>
    </row>
    <row r="2205" spans="2:52" s="16" customFormat="1" x14ac:dyDescent="0.25">
      <c r="B2205" s="53"/>
      <c r="C2205" s="15"/>
      <c r="I2205" s="15"/>
      <c r="O2205" s="110"/>
      <c r="P2205" s="110"/>
      <c r="Q2205" s="110"/>
      <c r="R2205" s="110"/>
      <c r="S2205" s="110"/>
      <c r="T2205" s="110"/>
      <c r="U2205" s="110"/>
      <c r="V2205" s="110"/>
      <c r="W2205" s="110"/>
      <c r="X2205" s="110"/>
      <c r="Y2205" s="110"/>
      <c r="Z2205" s="110"/>
      <c r="AA2205" s="110"/>
      <c r="AB2205" s="110"/>
      <c r="AC2205" s="110"/>
      <c r="AD2205" s="110"/>
      <c r="AE2205" s="110"/>
      <c r="AF2205" s="110"/>
      <c r="AG2205" s="110"/>
      <c r="AH2205" s="110"/>
      <c r="AI2205" s="110"/>
      <c r="AJ2205" s="110"/>
      <c r="AK2205" s="110"/>
      <c r="AL2205" s="110"/>
      <c r="AM2205" s="110"/>
      <c r="AN2205" s="110"/>
      <c r="AO2205" s="110"/>
      <c r="AP2205" s="110"/>
      <c r="AQ2205" s="110"/>
      <c r="AR2205" s="110"/>
      <c r="AS2205" s="110"/>
      <c r="AT2205" s="110"/>
      <c r="AU2205" s="110"/>
      <c r="AV2205" s="110"/>
      <c r="AW2205" s="110"/>
      <c r="AX2205" s="110"/>
      <c r="AY2205" s="110"/>
      <c r="AZ2205" s="110"/>
    </row>
    <row r="2206" spans="2:52" s="16" customFormat="1" x14ac:dyDescent="0.25">
      <c r="B2206" s="53"/>
      <c r="C2206" s="15"/>
      <c r="I2206" s="15"/>
      <c r="O2206" s="110"/>
      <c r="P2206" s="110"/>
      <c r="Q2206" s="110"/>
      <c r="R2206" s="110"/>
      <c r="S2206" s="110"/>
      <c r="T2206" s="110"/>
      <c r="U2206" s="110"/>
      <c r="V2206" s="110"/>
      <c r="W2206" s="110"/>
      <c r="X2206" s="110"/>
      <c r="Y2206" s="110"/>
      <c r="Z2206" s="110"/>
      <c r="AA2206" s="110"/>
      <c r="AB2206" s="110"/>
      <c r="AC2206" s="110"/>
      <c r="AD2206" s="110"/>
      <c r="AE2206" s="110"/>
      <c r="AF2206" s="110"/>
      <c r="AG2206" s="110"/>
      <c r="AH2206" s="110"/>
      <c r="AI2206" s="110"/>
      <c r="AJ2206" s="110"/>
      <c r="AK2206" s="110"/>
      <c r="AL2206" s="110"/>
      <c r="AM2206" s="110"/>
      <c r="AN2206" s="110"/>
      <c r="AO2206" s="110"/>
      <c r="AP2206" s="110"/>
      <c r="AQ2206" s="110"/>
      <c r="AR2206" s="110"/>
      <c r="AS2206" s="110"/>
      <c r="AT2206" s="110"/>
      <c r="AU2206" s="110"/>
      <c r="AV2206" s="110"/>
      <c r="AW2206" s="110"/>
      <c r="AX2206" s="110"/>
      <c r="AY2206" s="110"/>
      <c r="AZ2206" s="110"/>
    </row>
    <row r="2207" spans="2:52" s="16" customFormat="1" x14ac:dyDescent="0.25">
      <c r="B2207" s="53"/>
      <c r="C2207" s="15"/>
      <c r="I2207" s="15"/>
      <c r="O2207" s="110"/>
      <c r="P2207" s="110"/>
      <c r="Q2207" s="110"/>
      <c r="R2207" s="110"/>
      <c r="S2207" s="110"/>
      <c r="T2207" s="110"/>
      <c r="U2207" s="110"/>
      <c r="V2207" s="110"/>
      <c r="W2207" s="110"/>
      <c r="X2207" s="110"/>
      <c r="Y2207" s="110"/>
      <c r="Z2207" s="110"/>
      <c r="AA2207" s="110"/>
      <c r="AB2207" s="110"/>
      <c r="AC2207" s="110"/>
      <c r="AD2207" s="110"/>
      <c r="AE2207" s="110"/>
      <c r="AF2207" s="110"/>
      <c r="AG2207" s="110"/>
      <c r="AH2207" s="110"/>
      <c r="AI2207" s="110"/>
      <c r="AJ2207" s="110"/>
      <c r="AK2207" s="110"/>
      <c r="AL2207" s="110"/>
      <c r="AM2207" s="110"/>
      <c r="AN2207" s="110"/>
      <c r="AO2207" s="110"/>
      <c r="AP2207" s="110"/>
      <c r="AQ2207" s="110"/>
      <c r="AR2207" s="110"/>
      <c r="AS2207" s="110"/>
      <c r="AT2207" s="110"/>
      <c r="AU2207" s="110"/>
      <c r="AV2207" s="110"/>
      <c r="AW2207" s="110"/>
      <c r="AX2207" s="110"/>
      <c r="AY2207" s="110"/>
      <c r="AZ2207" s="110"/>
    </row>
    <row r="2208" spans="2:52" s="16" customFormat="1" x14ac:dyDescent="0.25">
      <c r="B2208" s="53"/>
      <c r="C2208" s="15"/>
      <c r="I2208" s="15"/>
      <c r="O2208" s="110"/>
      <c r="P2208" s="110"/>
      <c r="Q2208" s="110"/>
      <c r="R2208" s="110"/>
      <c r="S2208" s="110"/>
      <c r="T2208" s="110"/>
      <c r="U2208" s="110"/>
      <c r="V2208" s="110"/>
      <c r="W2208" s="110"/>
      <c r="X2208" s="110"/>
      <c r="Y2208" s="110"/>
      <c r="Z2208" s="110"/>
      <c r="AA2208" s="110"/>
      <c r="AB2208" s="110"/>
      <c r="AC2208" s="110"/>
      <c r="AD2208" s="110"/>
      <c r="AE2208" s="110"/>
      <c r="AF2208" s="110"/>
      <c r="AG2208" s="110"/>
      <c r="AH2208" s="110"/>
      <c r="AI2208" s="110"/>
      <c r="AJ2208" s="110"/>
      <c r="AK2208" s="110"/>
      <c r="AL2208" s="110"/>
      <c r="AM2208" s="110"/>
      <c r="AN2208" s="110"/>
      <c r="AO2208" s="110"/>
      <c r="AP2208" s="110"/>
      <c r="AQ2208" s="110"/>
      <c r="AR2208" s="110"/>
      <c r="AS2208" s="110"/>
      <c r="AT2208" s="110"/>
      <c r="AU2208" s="110"/>
      <c r="AV2208" s="110"/>
      <c r="AW2208" s="110"/>
      <c r="AX2208" s="110"/>
      <c r="AY2208" s="110"/>
      <c r="AZ2208" s="110"/>
    </row>
    <row r="2209" spans="2:52" s="16" customFormat="1" x14ac:dyDescent="0.25">
      <c r="B2209" s="53"/>
      <c r="C2209" s="15"/>
      <c r="I2209" s="15"/>
      <c r="O2209" s="110"/>
      <c r="P2209" s="110"/>
      <c r="Q2209" s="110"/>
      <c r="R2209" s="110"/>
      <c r="S2209" s="110"/>
      <c r="T2209" s="110"/>
      <c r="U2209" s="110"/>
      <c r="V2209" s="110"/>
      <c r="W2209" s="110"/>
      <c r="X2209" s="110"/>
      <c r="Y2209" s="110"/>
      <c r="Z2209" s="110"/>
      <c r="AA2209" s="110"/>
      <c r="AB2209" s="110"/>
      <c r="AC2209" s="110"/>
      <c r="AD2209" s="110"/>
      <c r="AE2209" s="110"/>
      <c r="AF2209" s="110"/>
      <c r="AG2209" s="110"/>
      <c r="AH2209" s="110"/>
      <c r="AI2209" s="110"/>
      <c r="AJ2209" s="110"/>
      <c r="AK2209" s="110"/>
      <c r="AL2209" s="110"/>
      <c r="AM2209" s="110"/>
      <c r="AN2209" s="110"/>
      <c r="AO2209" s="110"/>
      <c r="AP2209" s="110"/>
      <c r="AQ2209" s="110"/>
      <c r="AR2209" s="110"/>
      <c r="AS2209" s="110"/>
      <c r="AT2209" s="110"/>
      <c r="AU2209" s="110"/>
      <c r="AV2209" s="110"/>
      <c r="AW2209" s="110"/>
      <c r="AX2209" s="110"/>
      <c r="AY2209" s="110"/>
      <c r="AZ2209" s="110"/>
    </row>
    <row r="2210" spans="2:52" s="16" customFormat="1" x14ac:dyDescent="0.25">
      <c r="B2210" s="53"/>
      <c r="C2210" s="15"/>
      <c r="I2210" s="15"/>
      <c r="O2210" s="110"/>
      <c r="P2210" s="110"/>
      <c r="Q2210" s="110"/>
      <c r="R2210" s="110"/>
      <c r="S2210" s="110"/>
      <c r="T2210" s="110"/>
      <c r="U2210" s="110"/>
      <c r="V2210" s="110"/>
      <c r="W2210" s="110"/>
      <c r="X2210" s="110"/>
      <c r="Y2210" s="110"/>
      <c r="Z2210" s="110"/>
      <c r="AA2210" s="110"/>
      <c r="AB2210" s="110"/>
      <c r="AC2210" s="110"/>
      <c r="AD2210" s="110"/>
      <c r="AE2210" s="110"/>
      <c r="AF2210" s="110"/>
      <c r="AG2210" s="110"/>
      <c r="AH2210" s="110"/>
      <c r="AI2210" s="110"/>
      <c r="AJ2210" s="110"/>
      <c r="AK2210" s="110"/>
      <c r="AL2210" s="110"/>
      <c r="AM2210" s="110"/>
      <c r="AN2210" s="110"/>
      <c r="AO2210" s="110"/>
      <c r="AP2210" s="110"/>
      <c r="AQ2210" s="110"/>
      <c r="AR2210" s="110"/>
      <c r="AS2210" s="110"/>
      <c r="AT2210" s="110"/>
      <c r="AU2210" s="110"/>
      <c r="AV2210" s="110"/>
      <c r="AW2210" s="110"/>
      <c r="AX2210" s="110"/>
      <c r="AY2210" s="110"/>
      <c r="AZ2210" s="110"/>
    </row>
    <row r="2211" spans="2:52" s="16" customFormat="1" x14ac:dyDescent="0.25">
      <c r="B2211" s="53"/>
      <c r="C2211" s="15"/>
      <c r="I2211" s="15"/>
      <c r="O2211" s="110"/>
      <c r="P2211" s="110"/>
      <c r="Q2211" s="110"/>
      <c r="R2211" s="110"/>
      <c r="S2211" s="110"/>
      <c r="T2211" s="110"/>
      <c r="U2211" s="110"/>
      <c r="V2211" s="110"/>
      <c r="W2211" s="110"/>
      <c r="X2211" s="110"/>
      <c r="Y2211" s="110"/>
      <c r="Z2211" s="110"/>
      <c r="AA2211" s="110"/>
      <c r="AB2211" s="110"/>
      <c r="AC2211" s="110"/>
      <c r="AD2211" s="110"/>
      <c r="AE2211" s="110"/>
      <c r="AF2211" s="110"/>
      <c r="AG2211" s="110"/>
      <c r="AH2211" s="110"/>
      <c r="AI2211" s="110"/>
      <c r="AJ2211" s="110"/>
      <c r="AK2211" s="110"/>
      <c r="AL2211" s="110"/>
      <c r="AM2211" s="110"/>
      <c r="AN2211" s="110"/>
      <c r="AO2211" s="110"/>
      <c r="AP2211" s="110"/>
      <c r="AQ2211" s="110"/>
      <c r="AR2211" s="110"/>
      <c r="AS2211" s="110"/>
      <c r="AT2211" s="110"/>
      <c r="AU2211" s="110"/>
      <c r="AV2211" s="110"/>
      <c r="AW2211" s="110"/>
      <c r="AX2211" s="110"/>
      <c r="AY2211" s="110"/>
      <c r="AZ2211" s="110"/>
    </row>
    <row r="2212" spans="2:52" s="16" customFormat="1" x14ac:dyDescent="0.25">
      <c r="B2212" s="53"/>
      <c r="C2212" s="15"/>
      <c r="I2212" s="15"/>
      <c r="O2212" s="110"/>
      <c r="P2212" s="110"/>
      <c r="Q2212" s="110"/>
      <c r="R2212" s="110"/>
      <c r="S2212" s="110"/>
      <c r="T2212" s="110"/>
      <c r="U2212" s="110"/>
      <c r="V2212" s="110"/>
      <c r="W2212" s="110"/>
      <c r="X2212" s="110"/>
      <c r="Y2212" s="110"/>
      <c r="Z2212" s="110"/>
      <c r="AA2212" s="110"/>
      <c r="AB2212" s="110"/>
      <c r="AC2212" s="110"/>
      <c r="AD2212" s="110"/>
      <c r="AE2212" s="110"/>
      <c r="AF2212" s="110"/>
      <c r="AG2212" s="110"/>
      <c r="AH2212" s="110"/>
      <c r="AI2212" s="110"/>
      <c r="AJ2212" s="110"/>
      <c r="AK2212" s="110"/>
      <c r="AL2212" s="110"/>
      <c r="AM2212" s="110"/>
      <c r="AN2212" s="110"/>
      <c r="AO2212" s="110"/>
      <c r="AP2212" s="110"/>
      <c r="AQ2212" s="110"/>
      <c r="AR2212" s="110"/>
      <c r="AS2212" s="110"/>
      <c r="AT2212" s="110"/>
      <c r="AU2212" s="110"/>
      <c r="AV2212" s="110"/>
      <c r="AW2212" s="110"/>
      <c r="AX2212" s="110"/>
      <c r="AY2212" s="110"/>
      <c r="AZ2212" s="110"/>
    </row>
    <row r="2213" spans="2:52" s="16" customFormat="1" x14ac:dyDescent="0.25">
      <c r="B2213" s="53"/>
      <c r="C2213" s="15"/>
      <c r="I2213" s="15"/>
      <c r="O2213" s="110"/>
      <c r="P2213" s="110"/>
      <c r="Q2213" s="110"/>
      <c r="R2213" s="110"/>
      <c r="S2213" s="110"/>
      <c r="T2213" s="110"/>
      <c r="U2213" s="110"/>
      <c r="V2213" s="110"/>
      <c r="W2213" s="110"/>
      <c r="X2213" s="110"/>
      <c r="Y2213" s="110"/>
      <c r="Z2213" s="110"/>
      <c r="AA2213" s="110"/>
      <c r="AB2213" s="110"/>
      <c r="AC2213" s="110"/>
      <c r="AD2213" s="110"/>
      <c r="AE2213" s="110"/>
      <c r="AF2213" s="110"/>
      <c r="AG2213" s="110"/>
      <c r="AH2213" s="110"/>
      <c r="AI2213" s="110"/>
      <c r="AJ2213" s="110"/>
      <c r="AK2213" s="110"/>
      <c r="AL2213" s="110"/>
      <c r="AM2213" s="110"/>
      <c r="AN2213" s="110"/>
      <c r="AO2213" s="110"/>
      <c r="AP2213" s="110"/>
      <c r="AQ2213" s="110"/>
      <c r="AR2213" s="110"/>
      <c r="AS2213" s="110"/>
      <c r="AT2213" s="110"/>
      <c r="AU2213" s="110"/>
      <c r="AV2213" s="110"/>
      <c r="AW2213" s="110"/>
      <c r="AX2213" s="110"/>
      <c r="AY2213" s="110"/>
      <c r="AZ2213" s="110"/>
    </row>
    <row r="2214" spans="2:52" s="16" customFormat="1" x14ac:dyDescent="0.25">
      <c r="B2214" s="53"/>
      <c r="C2214" s="15"/>
      <c r="I2214" s="15"/>
      <c r="O2214" s="110"/>
      <c r="P2214" s="110"/>
      <c r="Q2214" s="110"/>
      <c r="R2214" s="110"/>
      <c r="S2214" s="110"/>
      <c r="T2214" s="110"/>
      <c r="U2214" s="110"/>
      <c r="V2214" s="110"/>
      <c r="W2214" s="110"/>
      <c r="X2214" s="110"/>
      <c r="Y2214" s="110"/>
      <c r="Z2214" s="110"/>
      <c r="AA2214" s="110"/>
      <c r="AB2214" s="110"/>
      <c r="AC2214" s="110"/>
      <c r="AD2214" s="110"/>
      <c r="AE2214" s="110"/>
      <c r="AF2214" s="110"/>
      <c r="AG2214" s="110"/>
      <c r="AH2214" s="110"/>
      <c r="AI2214" s="110"/>
      <c r="AJ2214" s="110"/>
      <c r="AK2214" s="110"/>
      <c r="AL2214" s="110"/>
      <c r="AM2214" s="110"/>
      <c r="AN2214" s="110"/>
      <c r="AO2214" s="110"/>
      <c r="AP2214" s="110"/>
      <c r="AQ2214" s="110"/>
      <c r="AR2214" s="110"/>
      <c r="AS2214" s="110"/>
      <c r="AT2214" s="110"/>
      <c r="AU2214" s="110"/>
      <c r="AV2214" s="110"/>
      <c r="AW2214" s="110"/>
      <c r="AX2214" s="110"/>
      <c r="AY2214" s="110"/>
      <c r="AZ2214" s="110"/>
    </row>
    <row r="2215" spans="2:52" s="16" customFormat="1" x14ac:dyDescent="0.25">
      <c r="B2215" s="53"/>
      <c r="C2215" s="15"/>
      <c r="I2215" s="15"/>
      <c r="O2215" s="110"/>
      <c r="P2215" s="110"/>
      <c r="Q2215" s="110"/>
      <c r="R2215" s="110"/>
      <c r="S2215" s="110"/>
      <c r="T2215" s="110"/>
      <c r="U2215" s="110"/>
      <c r="V2215" s="110"/>
      <c r="W2215" s="110"/>
      <c r="X2215" s="110"/>
      <c r="Y2215" s="110"/>
      <c r="Z2215" s="110"/>
      <c r="AA2215" s="110"/>
      <c r="AB2215" s="110"/>
      <c r="AC2215" s="110"/>
      <c r="AD2215" s="110"/>
      <c r="AE2215" s="110"/>
      <c r="AF2215" s="110"/>
      <c r="AG2215" s="110"/>
      <c r="AH2215" s="110"/>
      <c r="AI2215" s="110"/>
      <c r="AJ2215" s="110"/>
      <c r="AK2215" s="110"/>
      <c r="AL2215" s="110"/>
      <c r="AM2215" s="110"/>
      <c r="AN2215" s="110"/>
      <c r="AO2215" s="110"/>
      <c r="AP2215" s="110"/>
      <c r="AQ2215" s="110"/>
      <c r="AR2215" s="110"/>
      <c r="AS2215" s="110"/>
      <c r="AT2215" s="110"/>
      <c r="AU2215" s="110"/>
      <c r="AV2215" s="110"/>
      <c r="AW2215" s="110"/>
      <c r="AX2215" s="110"/>
      <c r="AY2215" s="110"/>
      <c r="AZ2215" s="110"/>
    </row>
    <row r="2216" spans="2:52" s="16" customFormat="1" x14ac:dyDescent="0.25">
      <c r="B2216" s="53"/>
      <c r="C2216" s="15"/>
      <c r="I2216" s="15"/>
      <c r="O2216" s="110"/>
      <c r="P2216" s="110"/>
      <c r="Q2216" s="110"/>
      <c r="R2216" s="110"/>
      <c r="S2216" s="110"/>
      <c r="T2216" s="110"/>
      <c r="U2216" s="110"/>
      <c r="V2216" s="110"/>
      <c r="W2216" s="110"/>
      <c r="X2216" s="110"/>
      <c r="Y2216" s="110"/>
      <c r="Z2216" s="110"/>
      <c r="AA2216" s="110"/>
      <c r="AB2216" s="110"/>
      <c r="AC2216" s="110"/>
      <c r="AD2216" s="110"/>
      <c r="AE2216" s="110"/>
      <c r="AF2216" s="110"/>
      <c r="AG2216" s="110"/>
      <c r="AH2216" s="110"/>
      <c r="AI2216" s="110"/>
      <c r="AJ2216" s="110"/>
      <c r="AK2216" s="110"/>
      <c r="AL2216" s="110"/>
      <c r="AM2216" s="110"/>
      <c r="AN2216" s="110"/>
      <c r="AO2216" s="110"/>
      <c r="AP2216" s="110"/>
      <c r="AQ2216" s="110"/>
      <c r="AR2216" s="110"/>
      <c r="AS2216" s="110"/>
      <c r="AT2216" s="110"/>
      <c r="AU2216" s="110"/>
      <c r="AV2216" s="110"/>
      <c r="AW2216" s="110"/>
      <c r="AX2216" s="110"/>
      <c r="AY2216" s="110"/>
      <c r="AZ2216" s="110"/>
    </row>
    <row r="2217" spans="2:52" s="16" customFormat="1" x14ac:dyDescent="0.25">
      <c r="B2217" s="53"/>
      <c r="C2217" s="15"/>
      <c r="I2217" s="15"/>
      <c r="O2217" s="110"/>
      <c r="P2217" s="110"/>
      <c r="Q2217" s="110"/>
      <c r="R2217" s="110"/>
      <c r="S2217" s="110"/>
      <c r="T2217" s="110"/>
      <c r="U2217" s="110"/>
      <c r="V2217" s="110"/>
      <c r="W2217" s="110"/>
      <c r="X2217" s="110"/>
      <c r="Y2217" s="110"/>
      <c r="Z2217" s="110"/>
      <c r="AA2217" s="110"/>
      <c r="AB2217" s="110"/>
      <c r="AC2217" s="110"/>
      <c r="AD2217" s="110"/>
      <c r="AE2217" s="110"/>
      <c r="AF2217" s="110"/>
      <c r="AG2217" s="110"/>
      <c r="AH2217" s="110"/>
      <c r="AI2217" s="110"/>
      <c r="AJ2217" s="110"/>
      <c r="AK2217" s="110"/>
      <c r="AL2217" s="110"/>
      <c r="AM2217" s="110"/>
      <c r="AN2217" s="110"/>
      <c r="AO2217" s="110"/>
      <c r="AP2217" s="110"/>
      <c r="AQ2217" s="110"/>
      <c r="AR2217" s="110"/>
      <c r="AS2217" s="110"/>
      <c r="AT2217" s="110"/>
      <c r="AU2217" s="110"/>
      <c r="AV2217" s="110"/>
      <c r="AW2217" s="110"/>
      <c r="AX2217" s="110"/>
      <c r="AY2217" s="110"/>
      <c r="AZ2217" s="110"/>
    </row>
    <row r="2218" spans="2:52" s="16" customFormat="1" x14ac:dyDescent="0.25">
      <c r="B2218" s="53"/>
      <c r="C2218" s="15"/>
      <c r="I2218" s="15"/>
      <c r="O2218" s="110"/>
      <c r="P2218" s="110"/>
      <c r="Q2218" s="110"/>
      <c r="R2218" s="110"/>
      <c r="S2218" s="110"/>
      <c r="T2218" s="110"/>
      <c r="U2218" s="110"/>
      <c r="V2218" s="110"/>
      <c r="W2218" s="110"/>
      <c r="X2218" s="110"/>
      <c r="Y2218" s="110"/>
      <c r="Z2218" s="110"/>
      <c r="AA2218" s="110"/>
      <c r="AB2218" s="110"/>
      <c r="AC2218" s="110"/>
      <c r="AD2218" s="110"/>
      <c r="AE2218" s="110"/>
      <c r="AF2218" s="110"/>
      <c r="AG2218" s="110"/>
      <c r="AH2218" s="110"/>
      <c r="AI2218" s="110"/>
      <c r="AJ2218" s="110"/>
      <c r="AK2218" s="110"/>
      <c r="AL2218" s="110"/>
      <c r="AM2218" s="110"/>
      <c r="AN2218" s="110"/>
      <c r="AO2218" s="110"/>
      <c r="AP2218" s="110"/>
      <c r="AQ2218" s="110"/>
      <c r="AR2218" s="110"/>
      <c r="AS2218" s="110"/>
      <c r="AT2218" s="110"/>
      <c r="AU2218" s="110"/>
      <c r="AV2218" s="110"/>
      <c r="AW2218" s="110"/>
      <c r="AX2218" s="110"/>
      <c r="AY2218" s="110"/>
      <c r="AZ2218" s="110"/>
    </row>
    <row r="2219" spans="2:52" s="16" customFormat="1" x14ac:dyDescent="0.25">
      <c r="B2219" s="53"/>
      <c r="C2219" s="15"/>
      <c r="I2219" s="15"/>
      <c r="O2219" s="110"/>
      <c r="P2219" s="110"/>
      <c r="Q2219" s="110"/>
      <c r="R2219" s="110"/>
      <c r="S2219" s="110"/>
      <c r="T2219" s="110"/>
      <c r="U2219" s="110"/>
      <c r="V2219" s="110"/>
      <c r="W2219" s="110"/>
      <c r="X2219" s="110"/>
      <c r="Y2219" s="110"/>
      <c r="Z2219" s="110"/>
      <c r="AA2219" s="110"/>
      <c r="AB2219" s="110"/>
      <c r="AC2219" s="110"/>
      <c r="AD2219" s="110"/>
      <c r="AE2219" s="110"/>
      <c r="AF2219" s="110"/>
      <c r="AG2219" s="110"/>
      <c r="AH2219" s="110"/>
      <c r="AI2219" s="110"/>
      <c r="AJ2219" s="110"/>
      <c r="AK2219" s="110"/>
      <c r="AL2219" s="110"/>
      <c r="AM2219" s="110"/>
      <c r="AN2219" s="110"/>
      <c r="AO2219" s="110"/>
      <c r="AP2219" s="110"/>
      <c r="AQ2219" s="110"/>
      <c r="AR2219" s="110"/>
      <c r="AS2219" s="110"/>
      <c r="AT2219" s="110"/>
      <c r="AU2219" s="110"/>
      <c r="AV2219" s="110"/>
      <c r="AW2219" s="110"/>
      <c r="AX2219" s="110"/>
      <c r="AY2219" s="110"/>
      <c r="AZ2219" s="110"/>
    </row>
    <row r="2220" spans="2:52" s="16" customFormat="1" x14ac:dyDescent="0.25">
      <c r="B2220" s="53"/>
      <c r="C2220" s="15"/>
      <c r="I2220" s="15"/>
      <c r="O2220" s="110"/>
      <c r="P2220" s="110"/>
      <c r="Q2220" s="110"/>
      <c r="R2220" s="110"/>
      <c r="S2220" s="110"/>
      <c r="T2220" s="110"/>
      <c r="U2220" s="110"/>
      <c r="V2220" s="110"/>
      <c r="W2220" s="110"/>
      <c r="X2220" s="110"/>
      <c r="Y2220" s="110"/>
      <c r="Z2220" s="110"/>
      <c r="AA2220" s="110"/>
      <c r="AB2220" s="110"/>
      <c r="AC2220" s="110"/>
      <c r="AD2220" s="110"/>
      <c r="AE2220" s="110"/>
      <c r="AF2220" s="110"/>
      <c r="AG2220" s="110"/>
      <c r="AH2220" s="110"/>
      <c r="AI2220" s="110"/>
      <c r="AJ2220" s="110"/>
      <c r="AK2220" s="110"/>
      <c r="AL2220" s="110"/>
      <c r="AM2220" s="110"/>
      <c r="AN2220" s="110"/>
      <c r="AO2220" s="110"/>
      <c r="AP2220" s="110"/>
      <c r="AQ2220" s="110"/>
      <c r="AR2220" s="110"/>
      <c r="AS2220" s="110"/>
      <c r="AT2220" s="110"/>
      <c r="AU2220" s="110"/>
      <c r="AV2220" s="110"/>
      <c r="AW2220" s="110"/>
      <c r="AX2220" s="110"/>
      <c r="AY2220" s="110"/>
      <c r="AZ2220" s="110"/>
    </row>
    <row r="2221" spans="2:52" s="16" customFormat="1" x14ac:dyDescent="0.25">
      <c r="B2221" s="53"/>
      <c r="C2221" s="15"/>
      <c r="I2221" s="15"/>
      <c r="O2221" s="110"/>
      <c r="P2221" s="110"/>
      <c r="Q2221" s="110"/>
      <c r="R2221" s="110"/>
      <c r="S2221" s="110"/>
      <c r="T2221" s="110"/>
      <c r="U2221" s="110"/>
      <c r="V2221" s="110"/>
      <c r="W2221" s="110"/>
      <c r="X2221" s="110"/>
      <c r="Y2221" s="110"/>
      <c r="Z2221" s="110"/>
      <c r="AA2221" s="110"/>
      <c r="AB2221" s="110"/>
      <c r="AC2221" s="110"/>
      <c r="AD2221" s="110"/>
      <c r="AE2221" s="110"/>
      <c r="AF2221" s="110"/>
      <c r="AG2221" s="110"/>
      <c r="AH2221" s="110"/>
      <c r="AI2221" s="110"/>
      <c r="AJ2221" s="110"/>
      <c r="AK2221" s="110"/>
      <c r="AL2221" s="110"/>
      <c r="AM2221" s="110"/>
      <c r="AN2221" s="110"/>
      <c r="AO2221" s="110"/>
      <c r="AP2221" s="110"/>
      <c r="AQ2221" s="110"/>
      <c r="AR2221" s="110"/>
      <c r="AS2221" s="110"/>
      <c r="AT2221" s="110"/>
      <c r="AU2221" s="110"/>
      <c r="AV2221" s="110"/>
      <c r="AW2221" s="110"/>
      <c r="AX2221" s="110"/>
      <c r="AY2221" s="110"/>
      <c r="AZ2221" s="110"/>
    </row>
    <row r="2222" spans="2:52" s="16" customFormat="1" x14ac:dyDescent="0.25">
      <c r="B2222" s="53"/>
      <c r="C2222" s="15"/>
      <c r="I2222" s="15"/>
      <c r="O2222" s="110"/>
      <c r="P2222" s="110"/>
      <c r="Q2222" s="110"/>
      <c r="R2222" s="110"/>
      <c r="S2222" s="110"/>
      <c r="T2222" s="110"/>
      <c r="U2222" s="110"/>
      <c r="V2222" s="110"/>
      <c r="W2222" s="110"/>
      <c r="X2222" s="110"/>
      <c r="Y2222" s="110"/>
      <c r="Z2222" s="110"/>
      <c r="AA2222" s="110"/>
      <c r="AB2222" s="110"/>
      <c r="AC2222" s="110"/>
      <c r="AD2222" s="110"/>
      <c r="AE2222" s="110"/>
      <c r="AF2222" s="110"/>
      <c r="AG2222" s="110"/>
      <c r="AH2222" s="110"/>
      <c r="AI2222" s="110"/>
      <c r="AJ2222" s="110"/>
      <c r="AK2222" s="110"/>
      <c r="AL2222" s="110"/>
      <c r="AM2222" s="110"/>
      <c r="AN2222" s="110"/>
      <c r="AO2222" s="110"/>
      <c r="AP2222" s="110"/>
      <c r="AQ2222" s="110"/>
      <c r="AR2222" s="110"/>
      <c r="AS2222" s="110"/>
      <c r="AT2222" s="110"/>
      <c r="AU2222" s="110"/>
      <c r="AV2222" s="110"/>
      <c r="AW2222" s="110"/>
      <c r="AX2222" s="110"/>
      <c r="AY2222" s="110"/>
      <c r="AZ2222" s="110"/>
    </row>
    <row r="2223" spans="2:52" s="16" customFormat="1" x14ac:dyDescent="0.25">
      <c r="B2223" s="53"/>
      <c r="C2223" s="15"/>
      <c r="I2223" s="15"/>
      <c r="O2223" s="110"/>
      <c r="P2223" s="110"/>
      <c r="Q2223" s="110"/>
      <c r="R2223" s="110"/>
      <c r="S2223" s="110"/>
      <c r="T2223" s="110"/>
      <c r="U2223" s="110"/>
      <c r="V2223" s="110"/>
      <c r="W2223" s="110"/>
      <c r="X2223" s="110"/>
      <c r="Y2223" s="110"/>
      <c r="Z2223" s="110"/>
      <c r="AA2223" s="110"/>
      <c r="AB2223" s="110"/>
      <c r="AC2223" s="110"/>
      <c r="AD2223" s="110"/>
      <c r="AE2223" s="110"/>
      <c r="AF2223" s="110"/>
      <c r="AG2223" s="110"/>
      <c r="AH2223" s="110"/>
      <c r="AI2223" s="110"/>
      <c r="AJ2223" s="110"/>
      <c r="AK2223" s="110"/>
      <c r="AL2223" s="110"/>
      <c r="AM2223" s="110"/>
      <c r="AN2223" s="110"/>
      <c r="AO2223" s="110"/>
      <c r="AP2223" s="110"/>
      <c r="AQ2223" s="110"/>
      <c r="AR2223" s="110"/>
      <c r="AS2223" s="110"/>
      <c r="AT2223" s="110"/>
      <c r="AU2223" s="110"/>
      <c r="AV2223" s="110"/>
      <c r="AW2223" s="110"/>
      <c r="AX2223" s="110"/>
      <c r="AY2223" s="110"/>
      <c r="AZ2223" s="110"/>
    </row>
    <row r="2224" spans="2:52" s="16" customFormat="1" x14ac:dyDescent="0.25">
      <c r="B2224" s="53"/>
      <c r="C2224" s="15"/>
      <c r="I2224" s="15"/>
      <c r="O2224" s="110"/>
      <c r="P2224" s="110"/>
      <c r="Q2224" s="110"/>
      <c r="R2224" s="110"/>
      <c r="S2224" s="110"/>
      <c r="T2224" s="110"/>
      <c r="U2224" s="110"/>
      <c r="V2224" s="110"/>
      <c r="W2224" s="110"/>
      <c r="X2224" s="110"/>
      <c r="Y2224" s="110"/>
      <c r="Z2224" s="110"/>
      <c r="AA2224" s="110"/>
      <c r="AB2224" s="110"/>
      <c r="AC2224" s="110"/>
      <c r="AD2224" s="110"/>
      <c r="AE2224" s="110"/>
      <c r="AF2224" s="110"/>
      <c r="AG2224" s="110"/>
      <c r="AH2224" s="110"/>
      <c r="AI2224" s="110"/>
      <c r="AJ2224" s="110"/>
      <c r="AK2224" s="110"/>
      <c r="AL2224" s="110"/>
      <c r="AM2224" s="110"/>
      <c r="AN2224" s="110"/>
      <c r="AO2224" s="110"/>
      <c r="AP2224" s="110"/>
      <c r="AQ2224" s="110"/>
      <c r="AR2224" s="110"/>
      <c r="AS2224" s="110"/>
      <c r="AT2224" s="110"/>
      <c r="AU2224" s="110"/>
      <c r="AV2224" s="110"/>
      <c r="AW2224" s="110"/>
      <c r="AX2224" s="110"/>
      <c r="AY2224" s="110"/>
      <c r="AZ2224" s="110"/>
    </row>
    <row r="2225" spans="2:52" s="16" customFormat="1" x14ac:dyDescent="0.25">
      <c r="B2225" s="53"/>
      <c r="C2225" s="15"/>
      <c r="I2225" s="15"/>
      <c r="O2225" s="110"/>
      <c r="P2225" s="110"/>
      <c r="Q2225" s="110"/>
      <c r="R2225" s="110"/>
      <c r="S2225" s="110"/>
      <c r="T2225" s="110"/>
      <c r="U2225" s="110"/>
      <c r="V2225" s="110"/>
      <c r="W2225" s="110"/>
      <c r="X2225" s="110"/>
      <c r="Y2225" s="110"/>
      <c r="Z2225" s="110"/>
      <c r="AA2225" s="110"/>
      <c r="AB2225" s="110"/>
      <c r="AC2225" s="110"/>
      <c r="AD2225" s="110"/>
      <c r="AE2225" s="110"/>
      <c r="AF2225" s="110"/>
      <c r="AG2225" s="110"/>
      <c r="AH2225" s="110"/>
      <c r="AI2225" s="110"/>
      <c r="AJ2225" s="110"/>
      <c r="AK2225" s="110"/>
      <c r="AL2225" s="110"/>
      <c r="AM2225" s="110"/>
      <c r="AN2225" s="110"/>
      <c r="AO2225" s="110"/>
      <c r="AP2225" s="110"/>
      <c r="AQ2225" s="110"/>
      <c r="AR2225" s="110"/>
      <c r="AS2225" s="110"/>
      <c r="AT2225" s="110"/>
      <c r="AU2225" s="110"/>
      <c r="AV2225" s="110"/>
      <c r="AW2225" s="110"/>
      <c r="AX2225" s="110"/>
      <c r="AY2225" s="110"/>
      <c r="AZ2225" s="110"/>
    </row>
    <row r="2226" spans="2:52" s="16" customFormat="1" x14ac:dyDescent="0.25">
      <c r="B2226" s="53"/>
      <c r="C2226" s="15"/>
      <c r="I2226" s="15"/>
      <c r="O2226" s="110"/>
      <c r="P2226" s="110"/>
      <c r="Q2226" s="110"/>
      <c r="R2226" s="110"/>
      <c r="S2226" s="110"/>
      <c r="T2226" s="110"/>
      <c r="U2226" s="110"/>
      <c r="V2226" s="110"/>
      <c r="W2226" s="110"/>
      <c r="X2226" s="110"/>
      <c r="Y2226" s="110"/>
      <c r="Z2226" s="110"/>
      <c r="AA2226" s="110"/>
      <c r="AB2226" s="110"/>
      <c r="AC2226" s="110"/>
      <c r="AD2226" s="110"/>
      <c r="AE2226" s="110"/>
      <c r="AF2226" s="110"/>
      <c r="AG2226" s="110"/>
      <c r="AH2226" s="110"/>
      <c r="AI2226" s="110"/>
      <c r="AJ2226" s="110"/>
      <c r="AK2226" s="110"/>
      <c r="AL2226" s="110"/>
      <c r="AM2226" s="110"/>
      <c r="AN2226" s="110"/>
      <c r="AO2226" s="110"/>
      <c r="AP2226" s="110"/>
      <c r="AQ2226" s="110"/>
      <c r="AR2226" s="110"/>
      <c r="AS2226" s="110"/>
      <c r="AT2226" s="110"/>
      <c r="AU2226" s="110"/>
      <c r="AV2226" s="110"/>
      <c r="AW2226" s="110"/>
      <c r="AX2226" s="110"/>
      <c r="AY2226" s="110"/>
      <c r="AZ2226" s="110"/>
    </row>
    <row r="2227" spans="2:52" s="16" customFormat="1" x14ac:dyDescent="0.25">
      <c r="B2227" s="53"/>
      <c r="C2227" s="15"/>
      <c r="I2227" s="15"/>
      <c r="O2227" s="110"/>
      <c r="P2227" s="110"/>
      <c r="Q2227" s="110"/>
      <c r="R2227" s="110"/>
      <c r="S2227" s="110"/>
      <c r="T2227" s="110"/>
      <c r="U2227" s="110"/>
      <c r="V2227" s="110"/>
      <c r="W2227" s="110"/>
      <c r="X2227" s="110"/>
      <c r="Y2227" s="110"/>
      <c r="Z2227" s="110"/>
      <c r="AA2227" s="110"/>
      <c r="AB2227" s="110"/>
      <c r="AC2227" s="110"/>
      <c r="AD2227" s="110"/>
      <c r="AE2227" s="110"/>
      <c r="AF2227" s="110"/>
      <c r="AG2227" s="110"/>
      <c r="AH2227" s="110"/>
      <c r="AI2227" s="110"/>
      <c r="AJ2227" s="110"/>
      <c r="AK2227" s="110"/>
      <c r="AL2227" s="110"/>
      <c r="AM2227" s="110"/>
      <c r="AN2227" s="110"/>
      <c r="AO2227" s="110"/>
      <c r="AP2227" s="110"/>
      <c r="AQ2227" s="110"/>
      <c r="AR2227" s="110"/>
      <c r="AS2227" s="110"/>
      <c r="AT2227" s="110"/>
      <c r="AU2227" s="110"/>
      <c r="AV2227" s="110"/>
      <c r="AW2227" s="110"/>
      <c r="AX2227" s="110"/>
      <c r="AY2227" s="110"/>
      <c r="AZ2227" s="110"/>
    </row>
    <row r="2228" spans="2:52" s="16" customFormat="1" x14ac:dyDescent="0.25">
      <c r="B2228" s="53"/>
      <c r="C2228" s="15"/>
      <c r="I2228" s="15"/>
      <c r="O2228" s="110"/>
      <c r="P2228" s="110"/>
      <c r="Q2228" s="110"/>
      <c r="R2228" s="110"/>
      <c r="S2228" s="110"/>
      <c r="T2228" s="110"/>
      <c r="U2228" s="110"/>
      <c r="V2228" s="110"/>
      <c r="W2228" s="110"/>
      <c r="X2228" s="110"/>
      <c r="Y2228" s="110"/>
      <c r="Z2228" s="110"/>
      <c r="AA2228" s="110"/>
      <c r="AB2228" s="110"/>
      <c r="AC2228" s="110"/>
      <c r="AD2228" s="110"/>
      <c r="AE2228" s="110"/>
      <c r="AF2228" s="110"/>
      <c r="AG2228" s="110"/>
      <c r="AH2228" s="110"/>
      <c r="AI2228" s="110"/>
      <c r="AJ2228" s="110"/>
      <c r="AK2228" s="110"/>
      <c r="AL2228" s="110"/>
      <c r="AM2228" s="110"/>
      <c r="AN2228" s="110"/>
      <c r="AO2228" s="110"/>
      <c r="AP2228" s="110"/>
      <c r="AQ2228" s="110"/>
      <c r="AR2228" s="110"/>
      <c r="AS2228" s="110"/>
      <c r="AT2228" s="110"/>
      <c r="AU2228" s="110"/>
      <c r="AV2228" s="110"/>
      <c r="AW2228" s="110"/>
      <c r="AX2228" s="110"/>
      <c r="AY2228" s="110"/>
      <c r="AZ2228" s="110"/>
    </row>
    <row r="2229" spans="2:52" s="16" customFormat="1" x14ac:dyDescent="0.25">
      <c r="B2229" s="53"/>
      <c r="C2229" s="15"/>
      <c r="I2229" s="15"/>
      <c r="O2229" s="110"/>
      <c r="P2229" s="110"/>
      <c r="Q2229" s="110"/>
      <c r="R2229" s="110"/>
      <c r="S2229" s="110"/>
      <c r="T2229" s="110"/>
      <c r="U2229" s="110"/>
      <c r="V2229" s="110"/>
      <c r="W2229" s="110"/>
      <c r="X2229" s="110"/>
      <c r="Y2229" s="110"/>
      <c r="Z2229" s="110"/>
      <c r="AA2229" s="110"/>
      <c r="AB2229" s="110"/>
      <c r="AC2229" s="110"/>
      <c r="AD2229" s="110"/>
      <c r="AE2229" s="110"/>
      <c r="AF2229" s="110"/>
      <c r="AG2229" s="110"/>
      <c r="AH2229" s="110"/>
      <c r="AI2229" s="110"/>
      <c r="AJ2229" s="110"/>
      <c r="AK2229" s="110"/>
      <c r="AL2229" s="110"/>
      <c r="AM2229" s="110"/>
      <c r="AN2229" s="110"/>
      <c r="AO2229" s="110"/>
      <c r="AP2229" s="110"/>
      <c r="AQ2229" s="110"/>
      <c r="AR2229" s="110"/>
      <c r="AS2229" s="110"/>
      <c r="AT2229" s="110"/>
      <c r="AU2229" s="110"/>
      <c r="AV2229" s="110"/>
      <c r="AW2229" s="110"/>
      <c r="AX2229" s="110"/>
      <c r="AY2229" s="110"/>
      <c r="AZ2229" s="110"/>
    </row>
    <row r="2230" spans="2:52" s="16" customFormat="1" x14ac:dyDescent="0.25">
      <c r="B2230" s="53"/>
      <c r="C2230" s="15"/>
      <c r="I2230" s="15"/>
      <c r="O2230" s="110"/>
      <c r="P2230" s="110"/>
      <c r="Q2230" s="110"/>
      <c r="R2230" s="110"/>
      <c r="S2230" s="110"/>
      <c r="T2230" s="110"/>
      <c r="U2230" s="110"/>
      <c r="V2230" s="110"/>
      <c r="W2230" s="110"/>
      <c r="X2230" s="110"/>
      <c r="Y2230" s="110"/>
      <c r="Z2230" s="110"/>
      <c r="AA2230" s="110"/>
      <c r="AB2230" s="110"/>
      <c r="AC2230" s="110"/>
      <c r="AD2230" s="110"/>
      <c r="AE2230" s="110"/>
      <c r="AF2230" s="110"/>
      <c r="AG2230" s="110"/>
      <c r="AH2230" s="110"/>
      <c r="AI2230" s="110"/>
      <c r="AJ2230" s="110"/>
      <c r="AK2230" s="110"/>
      <c r="AL2230" s="110"/>
      <c r="AM2230" s="110"/>
      <c r="AN2230" s="110"/>
      <c r="AO2230" s="110"/>
      <c r="AP2230" s="110"/>
      <c r="AQ2230" s="110"/>
      <c r="AR2230" s="110"/>
      <c r="AS2230" s="110"/>
      <c r="AT2230" s="110"/>
      <c r="AU2230" s="110"/>
      <c r="AV2230" s="110"/>
      <c r="AW2230" s="110"/>
      <c r="AX2230" s="110"/>
      <c r="AY2230" s="110"/>
      <c r="AZ2230" s="110"/>
    </row>
    <row r="2231" spans="2:52" s="16" customFormat="1" x14ac:dyDescent="0.25">
      <c r="B2231" s="53"/>
      <c r="C2231" s="15"/>
      <c r="I2231" s="15"/>
      <c r="O2231" s="110"/>
      <c r="P2231" s="110"/>
      <c r="Q2231" s="110"/>
      <c r="R2231" s="110"/>
      <c r="S2231" s="110"/>
      <c r="T2231" s="110"/>
      <c r="U2231" s="110"/>
      <c r="V2231" s="110"/>
      <c r="W2231" s="110"/>
      <c r="X2231" s="110"/>
      <c r="Y2231" s="110"/>
      <c r="Z2231" s="110"/>
      <c r="AA2231" s="110"/>
      <c r="AB2231" s="110"/>
      <c r="AC2231" s="110"/>
      <c r="AD2231" s="110"/>
      <c r="AE2231" s="110"/>
      <c r="AF2231" s="110"/>
      <c r="AG2231" s="110"/>
      <c r="AH2231" s="110"/>
      <c r="AI2231" s="110"/>
      <c r="AJ2231" s="110"/>
      <c r="AK2231" s="110"/>
      <c r="AL2231" s="110"/>
      <c r="AM2231" s="110"/>
      <c r="AN2231" s="110"/>
      <c r="AO2231" s="110"/>
      <c r="AP2231" s="110"/>
      <c r="AQ2231" s="110"/>
      <c r="AR2231" s="110"/>
      <c r="AS2231" s="110"/>
      <c r="AT2231" s="110"/>
      <c r="AU2231" s="110"/>
      <c r="AV2231" s="110"/>
      <c r="AW2231" s="110"/>
      <c r="AX2231" s="110"/>
      <c r="AY2231" s="110"/>
      <c r="AZ2231" s="110"/>
    </row>
    <row r="2232" spans="2:52" s="16" customFormat="1" x14ac:dyDescent="0.25">
      <c r="B2232" s="53"/>
      <c r="C2232" s="15"/>
      <c r="I2232" s="15"/>
      <c r="O2232" s="110"/>
      <c r="P2232" s="110"/>
      <c r="Q2232" s="110"/>
      <c r="R2232" s="110"/>
      <c r="S2232" s="110"/>
      <c r="T2232" s="110"/>
      <c r="U2232" s="110"/>
      <c r="V2232" s="110"/>
      <c r="W2232" s="110"/>
      <c r="X2232" s="110"/>
      <c r="Y2232" s="110"/>
      <c r="Z2232" s="110"/>
      <c r="AA2232" s="110"/>
      <c r="AB2232" s="110"/>
      <c r="AC2232" s="110"/>
      <c r="AD2232" s="110"/>
      <c r="AE2232" s="110"/>
      <c r="AF2232" s="110"/>
      <c r="AG2232" s="110"/>
      <c r="AH2232" s="110"/>
      <c r="AI2232" s="110"/>
      <c r="AJ2232" s="110"/>
      <c r="AK2232" s="110"/>
      <c r="AL2232" s="110"/>
      <c r="AM2232" s="110"/>
      <c r="AN2232" s="110"/>
      <c r="AO2232" s="110"/>
      <c r="AP2232" s="110"/>
      <c r="AQ2232" s="110"/>
      <c r="AR2232" s="110"/>
      <c r="AS2232" s="110"/>
      <c r="AT2232" s="110"/>
      <c r="AU2232" s="110"/>
      <c r="AV2232" s="110"/>
      <c r="AW2232" s="110"/>
      <c r="AX2232" s="110"/>
      <c r="AY2232" s="110"/>
      <c r="AZ2232" s="110"/>
    </row>
    <row r="2233" spans="2:52" s="16" customFormat="1" x14ac:dyDescent="0.25">
      <c r="B2233" s="53"/>
      <c r="C2233" s="15"/>
      <c r="I2233" s="15"/>
      <c r="O2233" s="110"/>
      <c r="P2233" s="110"/>
      <c r="Q2233" s="110"/>
      <c r="R2233" s="110"/>
      <c r="S2233" s="110"/>
      <c r="T2233" s="110"/>
      <c r="U2233" s="110"/>
      <c r="V2233" s="110"/>
      <c r="W2233" s="110"/>
      <c r="X2233" s="110"/>
      <c r="Y2233" s="110"/>
      <c r="Z2233" s="110"/>
      <c r="AA2233" s="110"/>
      <c r="AB2233" s="110"/>
      <c r="AC2233" s="110"/>
      <c r="AD2233" s="110"/>
      <c r="AE2233" s="110"/>
      <c r="AF2233" s="110"/>
      <c r="AG2233" s="110"/>
      <c r="AH2233" s="110"/>
      <c r="AI2233" s="110"/>
      <c r="AJ2233" s="110"/>
      <c r="AK2233" s="110"/>
      <c r="AL2233" s="110"/>
      <c r="AM2233" s="110"/>
      <c r="AN2233" s="110"/>
      <c r="AO2233" s="110"/>
      <c r="AP2233" s="110"/>
      <c r="AQ2233" s="110"/>
      <c r="AR2233" s="110"/>
      <c r="AS2233" s="110"/>
      <c r="AT2233" s="110"/>
      <c r="AU2233" s="110"/>
      <c r="AV2233" s="110"/>
      <c r="AW2233" s="110"/>
      <c r="AX2233" s="110"/>
      <c r="AY2233" s="110"/>
      <c r="AZ2233" s="110"/>
    </row>
    <row r="2234" spans="2:52" s="16" customFormat="1" x14ac:dyDescent="0.25">
      <c r="B2234" s="53"/>
      <c r="C2234" s="15"/>
      <c r="I2234" s="15"/>
      <c r="O2234" s="110"/>
      <c r="P2234" s="110"/>
      <c r="Q2234" s="110"/>
      <c r="R2234" s="110"/>
      <c r="S2234" s="110"/>
      <c r="T2234" s="110"/>
      <c r="U2234" s="110"/>
      <c r="V2234" s="110"/>
      <c r="W2234" s="110"/>
      <c r="X2234" s="110"/>
      <c r="Y2234" s="110"/>
      <c r="Z2234" s="110"/>
      <c r="AA2234" s="110"/>
      <c r="AB2234" s="110"/>
      <c r="AC2234" s="110"/>
      <c r="AD2234" s="110"/>
      <c r="AE2234" s="110"/>
      <c r="AF2234" s="110"/>
      <c r="AG2234" s="110"/>
      <c r="AH2234" s="110"/>
      <c r="AI2234" s="110"/>
      <c r="AJ2234" s="110"/>
      <c r="AK2234" s="110"/>
      <c r="AL2234" s="110"/>
      <c r="AM2234" s="110"/>
      <c r="AN2234" s="110"/>
      <c r="AO2234" s="110"/>
      <c r="AP2234" s="110"/>
      <c r="AQ2234" s="110"/>
      <c r="AR2234" s="110"/>
      <c r="AS2234" s="110"/>
      <c r="AT2234" s="110"/>
      <c r="AU2234" s="110"/>
      <c r="AV2234" s="110"/>
      <c r="AW2234" s="110"/>
      <c r="AX2234" s="110"/>
      <c r="AY2234" s="110"/>
      <c r="AZ2234" s="110"/>
    </row>
    <row r="2235" spans="2:52" s="16" customFormat="1" x14ac:dyDescent="0.25">
      <c r="B2235" s="53"/>
      <c r="C2235" s="15"/>
      <c r="I2235" s="15"/>
      <c r="O2235" s="110"/>
      <c r="P2235" s="110"/>
      <c r="Q2235" s="110"/>
      <c r="R2235" s="110"/>
      <c r="S2235" s="110"/>
      <c r="T2235" s="110"/>
      <c r="U2235" s="110"/>
      <c r="V2235" s="110"/>
      <c r="W2235" s="110"/>
      <c r="X2235" s="110"/>
      <c r="Y2235" s="110"/>
      <c r="Z2235" s="110"/>
      <c r="AA2235" s="110"/>
      <c r="AB2235" s="110"/>
      <c r="AC2235" s="110"/>
      <c r="AD2235" s="110"/>
      <c r="AE2235" s="110"/>
      <c r="AF2235" s="110"/>
      <c r="AG2235" s="110"/>
      <c r="AH2235" s="110"/>
      <c r="AI2235" s="110"/>
      <c r="AJ2235" s="110"/>
      <c r="AK2235" s="110"/>
      <c r="AL2235" s="110"/>
      <c r="AM2235" s="110"/>
      <c r="AN2235" s="110"/>
      <c r="AO2235" s="110"/>
      <c r="AP2235" s="110"/>
      <c r="AQ2235" s="110"/>
      <c r="AR2235" s="110"/>
      <c r="AS2235" s="110"/>
      <c r="AT2235" s="110"/>
      <c r="AU2235" s="110"/>
      <c r="AV2235" s="110"/>
      <c r="AW2235" s="110"/>
      <c r="AX2235" s="110"/>
      <c r="AY2235" s="110"/>
      <c r="AZ2235" s="110"/>
    </row>
    <row r="2236" spans="2:52" s="16" customFormat="1" x14ac:dyDescent="0.25">
      <c r="B2236" s="53"/>
      <c r="C2236" s="15"/>
      <c r="I2236" s="15"/>
      <c r="O2236" s="110"/>
      <c r="P2236" s="110"/>
      <c r="Q2236" s="110"/>
      <c r="R2236" s="110"/>
      <c r="S2236" s="110"/>
      <c r="T2236" s="110"/>
      <c r="U2236" s="110"/>
      <c r="V2236" s="110"/>
      <c r="W2236" s="110"/>
      <c r="X2236" s="110"/>
      <c r="Y2236" s="110"/>
      <c r="Z2236" s="110"/>
      <c r="AA2236" s="110"/>
      <c r="AB2236" s="110"/>
      <c r="AC2236" s="110"/>
      <c r="AD2236" s="110"/>
      <c r="AE2236" s="110"/>
      <c r="AF2236" s="110"/>
      <c r="AG2236" s="110"/>
      <c r="AH2236" s="110"/>
      <c r="AI2236" s="110"/>
      <c r="AJ2236" s="110"/>
      <c r="AK2236" s="110"/>
      <c r="AL2236" s="110"/>
      <c r="AM2236" s="110"/>
      <c r="AN2236" s="110"/>
      <c r="AO2236" s="110"/>
      <c r="AP2236" s="110"/>
      <c r="AQ2236" s="110"/>
      <c r="AR2236" s="110"/>
      <c r="AS2236" s="110"/>
      <c r="AT2236" s="110"/>
      <c r="AU2236" s="110"/>
      <c r="AV2236" s="110"/>
      <c r="AW2236" s="110"/>
      <c r="AX2236" s="110"/>
      <c r="AY2236" s="110"/>
      <c r="AZ2236" s="110"/>
    </row>
    <row r="2237" spans="2:52" s="16" customFormat="1" x14ac:dyDescent="0.25">
      <c r="B2237" s="53"/>
      <c r="C2237" s="15"/>
      <c r="I2237" s="15"/>
      <c r="O2237" s="110"/>
      <c r="P2237" s="110"/>
      <c r="Q2237" s="110"/>
      <c r="R2237" s="110"/>
      <c r="S2237" s="110"/>
      <c r="T2237" s="110"/>
      <c r="U2237" s="110"/>
      <c r="V2237" s="110"/>
      <c r="W2237" s="110"/>
      <c r="X2237" s="110"/>
      <c r="Y2237" s="110"/>
      <c r="Z2237" s="110"/>
      <c r="AA2237" s="110"/>
      <c r="AB2237" s="110"/>
      <c r="AC2237" s="110"/>
      <c r="AD2237" s="110"/>
      <c r="AE2237" s="110"/>
      <c r="AF2237" s="110"/>
      <c r="AG2237" s="110"/>
      <c r="AH2237" s="110"/>
      <c r="AI2237" s="110"/>
      <c r="AJ2237" s="110"/>
      <c r="AK2237" s="110"/>
      <c r="AL2237" s="110"/>
      <c r="AM2237" s="110"/>
      <c r="AN2237" s="110"/>
      <c r="AO2237" s="110"/>
      <c r="AP2237" s="110"/>
      <c r="AQ2237" s="110"/>
      <c r="AR2237" s="110"/>
      <c r="AS2237" s="110"/>
      <c r="AT2237" s="110"/>
      <c r="AU2237" s="110"/>
      <c r="AV2237" s="110"/>
      <c r="AW2237" s="110"/>
      <c r="AX2237" s="110"/>
      <c r="AY2237" s="110"/>
      <c r="AZ2237" s="110"/>
    </row>
    <row r="2238" spans="2:52" s="16" customFormat="1" x14ac:dyDescent="0.25">
      <c r="B2238" s="53"/>
      <c r="C2238" s="15"/>
      <c r="I2238" s="15"/>
      <c r="O2238" s="110"/>
      <c r="P2238" s="110"/>
      <c r="Q2238" s="110"/>
      <c r="R2238" s="110"/>
      <c r="S2238" s="110"/>
      <c r="T2238" s="110"/>
      <c r="U2238" s="110"/>
      <c r="V2238" s="110"/>
      <c r="W2238" s="110"/>
      <c r="X2238" s="110"/>
      <c r="Y2238" s="110"/>
      <c r="Z2238" s="110"/>
      <c r="AA2238" s="110"/>
      <c r="AB2238" s="110"/>
      <c r="AC2238" s="110"/>
      <c r="AD2238" s="110"/>
      <c r="AE2238" s="110"/>
      <c r="AF2238" s="110"/>
      <c r="AG2238" s="110"/>
      <c r="AH2238" s="110"/>
      <c r="AI2238" s="110"/>
      <c r="AJ2238" s="110"/>
      <c r="AK2238" s="110"/>
      <c r="AL2238" s="110"/>
      <c r="AM2238" s="110"/>
      <c r="AN2238" s="110"/>
      <c r="AO2238" s="110"/>
      <c r="AP2238" s="110"/>
      <c r="AQ2238" s="110"/>
      <c r="AR2238" s="110"/>
      <c r="AS2238" s="110"/>
      <c r="AT2238" s="110"/>
      <c r="AU2238" s="110"/>
      <c r="AV2238" s="110"/>
      <c r="AW2238" s="110"/>
      <c r="AX2238" s="110"/>
      <c r="AY2238" s="110"/>
      <c r="AZ2238" s="110"/>
    </row>
    <row r="2239" spans="2:52" s="16" customFormat="1" x14ac:dyDescent="0.25">
      <c r="B2239" s="53"/>
      <c r="C2239" s="15"/>
      <c r="I2239" s="15"/>
      <c r="O2239" s="110"/>
      <c r="P2239" s="110"/>
      <c r="Q2239" s="110"/>
      <c r="R2239" s="110"/>
      <c r="S2239" s="110"/>
      <c r="T2239" s="110"/>
      <c r="U2239" s="110"/>
      <c r="V2239" s="110"/>
      <c r="W2239" s="110"/>
      <c r="X2239" s="110"/>
      <c r="Y2239" s="110"/>
      <c r="Z2239" s="110"/>
      <c r="AA2239" s="110"/>
      <c r="AB2239" s="110"/>
      <c r="AC2239" s="110"/>
      <c r="AD2239" s="110"/>
      <c r="AE2239" s="110"/>
      <c r="AF2239" s="110"/>
      <c r="AG2239" s="110"/>
      <c r="AH2239" s="110"/>
      <c r="AI2239" s="110"/>
      <c r="AJ2239" s="110"/>
      <c r="AK2239" s="110"/>
      <c r="AL2239" s="110"/>
      <c r="AM2239" s="110"/>
      <c r="AN2239" s="110"/>
      <c r="AO2239" s="110"/>
      <c r="AP2239" s="110"/>
      <c r="AQ2239" s="110"/>
      <c r="AR2239" s="110"/>
      <c r="AS2239" s="110"/>
      <c r="AT2239" s="110"/>
      <c r="AU2239" s="110"/>
      <c r="AV2239" s="110"/>
      <c r="AW2239" s="110"/>
      <c r="AX2239" s="110"/>
      <c r="AY2239" s="110"/>
      <c r="AZ2239" s="110"/>
    </row>
    <row r="2240" spans="2:52" s="16" customFormat="1" x14ac:dyDescent="0.25">
      <c r="B2240" s="53"/>
      <c r="C2240" s="15"/>
      <c r="I2240" s="15"/>
      <c r="O2240" s="110"/>
      <c r="P2240" s="110"/>
      <c r="Q2240" s="110"/>
      <c r="R2240" s="110"/>
      <c r="S2240" s="110"/>
      <c r="T2240" s="110"/>
      <c r="U2240" s="110"/>
      <c r="V2240" s="110"/>
      <c r="W2240" s="110"/>
      <c r="X2240" s="110"/>
      <c r="Y2240" s="110"/>
      <c r="Z2240" s="110"/>
      <c r="AA2240" s="110"/>
      <c r="AB2240" s="110"/>
      <c r="AC2240" s="110"/>
      <c r="AD2240" s="110"/>
      <c r="AE2240" s="110"/>
      <c r="AF2240" s="110"/>
      <c r="AG2240" s="110"/>
      <c r="AH2240" s="110"/>
      <c r="AI2240" s="110"/>
      <c r="AJ2240" s="110"/>
      <c r="AK2240" s="110"/>
      <c r="AL2240" s="110"/>
      <c r="AM2240" s="110"/>
      <c r="AN2240" s="110"/>
      <c r="AO2240" s="110"/>
      <c r="AP2240" s="110"/>
      <c r="AQ2240" s="110"/>
      <c r="AR2240" s="110"/>
      <c r="AS2240" s="110"/>
      <c r="AT2240" s="110"/>
      <c r="AU2240" s="110"/>
      <c r="AV2240" s="110"/>
      <c r="AW2240" s="110"/>
      <c r="AX2240" s="110"/>
      <c r="AY2240" s="110"/>
      <c r="AZ2240" s="110"/>
    </row>
    <row r="2241" spans="2:52" s="16" customFormat="1" x14ac:dyDescent="0.25">
      <c r="B2241" s="53"/>
      <c r="C2241" s="15"/>
      <c r="I2241" s="15"/>
      <c r="O2241" s="110"/>
      <c r="P2241" s="110"/>
      <c r="Q2241" s="110"/>
      <c r="R2241" s="110"/>
      <c r="S2241" s="110"/>
      <c r="T2241" s="110"/>
      <c r="U2241" s="110"/>
      <c r="V2241" s="110"/>
      <c r="W2241" s="110"/>
      <c r="X2241" s="110"/>
      <c r="Y2241" s="110"/>
      <c r="Z2241" s="110"/>
      <c r="AA2241" s="110"/>
      <c r="AB2241" s="110"/>
      <c r="AC2241" s="110"/>
      <c r="AD2241" s="110"/>
      <c r="AE2241" s="110"/>
      <c r="AF2241" s="110"/>
      <c r="AG2241" s="110"/>
      <c r="AH2241" s="110"/>
      <c r="AI2241" s="110"/>
      <c r="AJ2241" s="110"/>
      <c r="AK2241" s="110"/>
      <c r="AL2241" s="110"/>
      <c r="AM2241" s="110"/>
      <c r="AN2241" s="110"/>
      <c r="AO2241" s="110"/>
      <c r="AP2241" s="110"/>
      <c r="AQ2241" s="110"/>
      <c r="AR2241" s="110"/>
      <c r="AS2241" s="110"/>
      <c r="AT2241" s="110"/>
      <c r="AU2241" s="110"/>
      <c r="AV2241" s="110"/>
      <c r="AW2241" s="110"/>
      <c r="AX2241" s="110"/>
      <c r="AY2241" s="110"/>
      <c r="AZ2241" s="110"/>
    </row>
    <row r="2242" spans="2:52" s="16" customFormat="1" x14ac:dyDescent="0.25">
      <c r="B2242" s="53"/>
      <c r="C2242" s="15"/>
      <c r="I2242" s="15"/>
      <c r="O2242" s="110"/>
      <c r="P2242" s="110"/>
      <c r="Q2242" s="110"/>
      <c r="R2242" s="110"/>
      <c r="S2242" s="110"/>
      <c r="T2242" s="110"/>
      <c r="U2242" s="110"/>
      <c r="V2242" s="110"/>
      <c r="W2242" s="110"/>
      <c r="X2242" s="110"/>
      <c r="Y2242" s="110"/>
      <c r="Z2242" s="110"/>
      <c r="AA2242" s="110"/>
      <c r="AB2242" s="110"/>
      <c r="AC2242" s="110"/>
      <c r="AD2242" s="110"/>
      <c r="AE2242" s="110"/>
      <c r="AF2242" s="110"/>
      <c r="AG2242" s="110"/>
      <c r="AH2242" s="110"/>
      <c r="AI2242" s="110"/>
      <c r="AJ2242" s="110"/>
      <c r="AK2242" s="110"/>
      <c r="AL2242" s="110"/>
      <c r="AM2242" s="110"/>
      <c r="AN2242" s="110"/>
      <c r="AO2242" s="110"/>
      <c r="AP2242" s="110"/>
      <c r="AQ2242" s="110"/>
      <c r="AR2242" s="110"/>
      <c r="AS2242" s="110"/>
      <c r="AT2242" s="110"/>
      <c r="AU2242" s="110"/>
      <c r="AV2242" s="110"/>
      <c r="AW2242" s="110"/>
      <c r="AX2242" s="110"/>
      <c r="AY2242" s="110"/>
      <c r="AZ2242" s="110"/>
    </row>
    <row r="2243" spans="2:52" s="16" customFormat="1" x14ac:dyDescent="0.25">
      <c r="B2243" s="53"/>
      <c r="C2243" s="15"/>
      <c r="I2243" s="15"/>
      <c r="O2243" s="110"/>
      <c r="P2243" s="110"/>
      <c r="Q2243" s="110"/>
      <c r="R2243" s="110"/>
      <c r="S2243" s="110"/>
      <c r="T2243" s="110"/>
      <c r="U2243" s="110"/>
      <c r="V2243" s="110"/>
      <c r="W2243" s="110"/>
      <c r="X2243" s="110"/>
      <c r="Y2243" s="110"/>
      <c r="Z2243" s="110"/>
      <c r="AA2243" s="110"/>
      <c r="AB2243" s="110"/>
      <c r="AC2243" s="110"/>
      <c r="AD2243" s="110"/>
      <c r="AE2243" s="110"/>
      <c r="AF2243" s="110"/>
      <c r="AG2243" s="110"/>
      <c r="AH2243" s="110"/>
      <c r="AI2243" s="110"/>
      <c r="AJ2243" s="110"/>
      <c r="AK2243" s="110"/>
      <c r="AL2243" s="110"/>
      <c r="AM2243" s="110"/>
      <c r="AN2243" s="110"/>
      <c r="AO2243" s="110"/>
      <c r="AP2243" s="110"/>
      <c r="AQ2243" s="110"/>
      <c r="AR2243" s="110"/>
      <c r="AS2243" s="110"/>
      <c r="AT2243" s="110"/>
      <c r="AU2243" s="110"/>
      <c r="AV2243" s="110"/>
      <c r="AW2243" s="110"/>
      <c r="AX2243" s="110"/>
      <c r="AY2243" s="110"/>
      <c r="AZ2243" s="110"/>
    </row>
    <row r="2244" spans="2:52" s="16" customFormat="1" x14ac:dyDescent="0.25">
      <c r="B2244" s="53"/>
      <c r="C2244" s="15"/>
      <c r="I2244" s="15"/>
      <c r="O2244" s="110"/>
      <c r="P2244" s="110"/>
      <c r="Q2244" s="110"/>
      <c r="R2244" s="110"/>
      <c r="S2244" s="110"/>
      <c r="T2244" s="110"/>
      <c r="U2244" s="110"/>
      <c r="V2244" s="110"/>
      <c r="W2244" s="110"/>
      <c r="X2244" s="110"/>
      <c r="Y2244" s="110"/>
      <c r="Z2244" s="110"/>
      <c r="AA2244" s="110"/>
      <c r="AB2244" s="110"/>
      <c r="AC2244" s="110"/>
      <c r="AD2244" s="110"/>
      <c r="AE2244" s="110"/>
      <c r="AF2244" s="110"/>
      <c r="AG2244" s="110"/>
      <c r="AH2244" s="110"/>
      <c r="AI2244" s="110"/>
      <c r="AJ2244" s="110"/>
      <c r="AK2244" s="110"/>
      <c r="AL2244" s="110"/>
      <c r="AM2244" s="110"/>
      <c r="AN2244" s="110"/>
      <c r="AO2244" s="110"/>
      <c r="AP2244" s="110"/>
      <c r="AQ2244" s="110"/>
      <c r="AR2244" s="110"/>
      <c r="AS2244" s="110"/>
      <c r="AT2244" s="110"/>
      <c r="AU2244" s="110"/>
      <c r="AV2244" s="110"/>
      <c r="AW2244" s="110"/>
      <c r="AX2244" s="110"/>
      <c r="AY2244" s="110"/>
      <c r="AZ2244" s="110"/>
    </row>
    <row r="2245" spans="2:52" s="16" customFormat="1" x14ac:dyDescent="0.25">
      <c r="B2245" s="53"/>
      <c r="C2245" s="15"/>
      <c r="I2245" s="15"/>
      <c r="O2245" s="110"/>
      <c r="P2245" s="110"/>
      <c r="Q2245" s="110"/>
      <c r="R2245" s="110"/>
      <c r="S2245" s="110"/>
      <c r="T2245" s="110"/>
      <c r="U2245" s="110"/>
      <c r="V2245" s="110"/>
      <c r="W2245" s="110"/>
      <c r="X2245" s="110"/>
      <c r="Y2245" s="110"/>
      <c r="Z2245" s="110"/>
      <c r="AA2245" s="110"/>
      <c r="AB2245" s="110"/>
      <c r="AC2245" s="110"/>
      <c r="AD2245" s="110"/>
      <c r="AE2245" s="110"/>
      <c r="AF2245" s="110"/>
      <c r="AG2245" s="110"/>
      <c r="AH2245" s="110"/>
      <c r="AI2245" s="110"/>
      <c r="AJ2245" s="110"/>
      <c r="AK2245" s="110"/>
      <c r="AL2245" s="110"/>
      <c r="AM2245" s="110"/>
      <c r="AN2245" s="110"/>
      <c r="AO2245" s="110"/>
      <c r="AP2245" s="110"/>
      <c r="AQ2245" s="110"/>
      <c r="AR2245" s="110"/>
      <c r="AS2245" s="110"/>
      <c r="AT2245" s="110"/>
      <c r="AU2245" s="110"/>
      <c r="AV2245" s="110"/>
      <c r="AW2245" s="110"/>
      <c r="AX2245" s="110"/>
      <c r="AY2245" s="110"/>
      <c r="AZ2245" s="110"/>
    </row>
    <row r="2246" spans="2:52" s="16" customFormat="1" x14ac:dyDescent="0.25">
      <c r="B2246" s="53"/>
      <c r="C2246" s="15"/>
      <c r="I2246" s="15"/>
      <c r="O2246" s="110"/>
      <c r="P2246" s="110"/>
      <c r="Q2246" s="110"/>
      <c r="R2246" s="110"/>
      <c r="S2246" s="110"/>
      <c r="T2246" s="110"/>
      <c r="U2246" s="110"/>
      <c r="V2246" s="110"/>
      <c r="W2246" s="110"/>
      <c r="X2246" s="110"/>
      <c r="Y2246" s="110"/>
      <c r="Z2246" s="110"/>
      <c r="AA2246" s="110"/>
      <c r="AB2246" s="110"/>
      <c r="AC2246" s="110"/>
      <c r="AD2246" s="110"/>
      <c r="AE2246" s="110"/>
      <c r="AF2246" s="110"/>
      <c r="AG2246" s="110"/>
      <c r="AH2246" s="110"/>
      <c r="AI2246" s="110"/>
      <c r="AJ2246" s="110"/>
      <c r="AK2246" s="110"/>
      <c r="AL2246" s="110"/>
      <c r="AM2246" s="110"/>
      <c r="AN2246" s="110"/>
      <c r="AO2246" s="110"/>
      <c r="AP2246" s="110"/>
      <c r="AQ2246" s="110"/>
      <c r="AR2246" s="110"/>
      <c r="AS2246" s="110"/>
      <c r="AT2246" s="110"/>
      <c r="AU2246" s="110"/>
      <c r="AV2246" s="110"/>
      <c r="AW2246" s="110"/>
      <c r="AX2246" s="110"/>
      <c r="AY2246" s="110"/>
      <c r="AZ2246" s="110"/>
    </row>
    <row r="2247" spans="2:52" s="16" customFormat="1" x14ac:dyDescent="0.25">
      <c r="B2247" s="53"/>
      <c r="C2247" s="15"/>
      <c r="I2247" s="15"/>
      <c r="O2247" s="110"/>
      <c r="P2247" s="110"/>
      <c r="Q2247" s="110"/>
      <c r="R2247" s="110"/>
      <c r="S2247" s="110"/>
      <c r="T2247" s="110"/>
      <c r="U2247" s="110"/>
      <c r="V2247" s="110"/>
      <c r="W2247" s="110"/>
      <c r="X2247" s="110"/>
      <c r="Y2247" s="110"/>
      <c r="Z2247" s="110"/>
      <c r="AA2247" s="110"/>
      <c r="AB2247" s="110"/>
      <c r="AC2247" s="110"/>
      <c r="AD2247" s="110"/>
      <c r="AE2247" s="110"/>
      <c r="AF2247" s="110"/>
      <c r="AG2247" s="110"/>
      <c r="AH2247" s="110"/>
      <c r="AI2247" s="110"/>
      <c r="AJ2247" s="110"/>
      <c r="AK2247" s="110"/>
      <c r="AL2247" s="110"/>
      <c r="AM2247" s="110"/>
      <c r="AN2247" s="110"/>
      <c r="AO2247" s="110"/>
      <c r="AP2247" s="110"/>
      <c r="AQ2247" s="110"/>
      <c r="AR2247" s="110"/>
      <c r="AS2247" s="110"/>
      <c r="AT2247" s="110"/>
      <c r="AU2247" s="110"/>
      <c r="AV2247" s="110"/>
      <c r="AW2247" s="110"/>
      <c r="AX2247" s="110"/>
      <c r="AY2247" s="110"/>
      <c r="AZ2247" s="110"/>
    </row>
    <row r="2248" spans="2:52" s="16" customFormat="1" x14ac:dyDescent="0.25">
      <c r="B2248" s="53"/>
      <c r="C2248" s="15"/>
      <c r="I2248" s="15"/>
      <c r="O2248" s="110"/>
      <c r="P2248" s="110"/>
      <c r="Q2248" s="110"/>
      <c r="R2248" s="110"/>
      <c r="S2248" s="110"/>
      <c r="T2248" s="110"/>
      <c r="U2248" s="110"/>
      <c r="V2248" s="110"/>
      <c r="W2248" s="110"/>
      <c r="X2248" s="110"/>
      <c r="Y2248" s="110"/>
      <c r="Z2248" s="110"/>
      <c r="AA2248" s="110"/>
      <c r="AB2248" s="110"/>
      <c r="AC2248" s="110"/>
      <c r="AD2248" s="110"/>
      <c r="AE2248" s="110"/>
      <c r="AF2248" s="110"/>
      <c r="AG2248" s="110"/>
      <c r="AH2248" s="110"/>
      <c r="AI2248" s="110"/>
      <c r="AJ2248" s="110"/>
      <c r="AK2248" s="110"/>
      <c r="AL2248" s="110"/>
      <c r="AM2248" s="110"/>
      <c r="AN2248" s="110"/>
      <c r="AO2248" s="110"/>
      <c r="AP2248" s="110"/>
      <c r="AQ2248" s="110"/>
      <c r="AR2248" s="110"/>
      <c r="AS2248" s="110"/>
      <c r="AT2248" s="110"/>
      <c r="AU2248" s="110"/>
      <c r="AV2248" s="110"/>
      <c r="AW2248" s="110"/>
      <c r="AX2248" s="110"/>
      <c r="AY2248" s="110"/>
      <c r="AZ2248" s="110"/>
    </row>
    <row r="2249" spans="2:52" s="16" customFormat="1" x14ac:dyDescent="0.25">
      <c r="B2249" s="53"/>
      <c r="C2249" s="15"/>
      <c r="I2249" s="15"/>
      <c r="O2249" s="110"/>
      <c r="P2249" s="110"/>
      <c r="Q2249" s="110"/>
      <c r="R2249" s="110"/>
      <c r="S2249" s="110"/>
      <c r="T2249" s="110"/>
      <c r="U2249" s="110"/>
      <c r="V2249" s="110"/>
      <c r="W2249" s="110"/>
      <c r="X2249" s="110"/>
      <c r="Y2249" s="110"/>
      <c r="Z2249" s="110"/>
      <c r="AA2249" s="110"/>
      <c r="AB2249" s="110"/>
      <c r="AC2249" s="110"/>
      <c r="AD2249" s="110"/>
      <c r="AE2249" s="110"/>
      <c r="AF2249" s="110"/>
      <c r="AG2249" s="110"/>
      <c r="AH2249" s="110"/>
      <c r="AI2249" s="110"/>
      <c r="AJ2249" s="110"/>
      <c r="AK2249" s="110"/>
      <c r="AL2249" s="110"/>
      <c r="AM2249" s="110"/>
      <c r="AN2249" s="110"/>
      <c r="AO2249" s="110"/>
      <c r="AP2249" s="110"/>
      <c r="AQ2249" s="110"/>
      <c r="AR2249" s="110"/>
      <c r="AS2249" s="110"/>
      <c r="AT2249" s="110"/>
      <c r="AU2249" s="110"/>
      <c r="AV2249" s="110"/>
      <c r="AW2249" s="110"/>
      <c r="AX2249" s="110"/>
      <c r="AY2249" s="110"/>
      <c r="AZ2249" s="110"/>
    </row>
    <row r="2250" spans="2:52" s="16" customFormat="1" x14ac:dyDescent="0.25">
      <c r="B2250" s="53"/>
      <c r="C2250" s="15"/>
      <c r="I2250" s="15"/>
      <c r="O2250" s="110"/>
      <c r="P2250" s="110"/>
      <c r="Q2250" s="110"/>
      <c r="R2250" s="110"/>
      <c r="S2250" s="110"/>
      <c r="T2250" s="110"/>
      <c r="U2250" s="110"/>
      <c r="V2250" s="110"/>
      <c r="W2250" s="110"/>
      <c r="X2250" s="110"/>
      <c r="Y2250" s="110"/>
      <c r="Z2250" s="110"/>
      <c r="AA2250" s="110"/>
      <c r="AB2250" s="110"/>
      <c r="AC2250" s="110"/>
      <c r="AD2250" s="110"/>
      <c r="AE2250" s="110"/>
      <c r="AF2250" s="110"/>
      <c r="AG2250" s="110"/>
      <c r="AH2250" s="110"/>
      <c r="AI2250" s="110"/>
      <c r="AJ2250" s="110"/>
      <c r="AK2250" s="110"/>
      <c r="AL2250" s="110"/>
      <c r="AM2250" s="110"/>
      <c r="AN2250" s="110"/>
      <c r="AO2250" s="110"/>
      <c r="AP2250" s="110"/>
      <c r="AQ2250" s="110"/>
      <c r="AR2250" s="110"/>
      <c r="AS2250" s="110"/>
      <c r="AT2250" s="110"/>
      <c r="AU2250" s="110"/>
      <c r="AV2250" s="110"/>
      <c r="AW2250" s="110"/>
      <c r="AX2250" s="110"/>
      <c r="AY2250" s="110"/>
      <c r="AZ2250" s="110"/>
    </row>
    <row r="2251" spans="2:52" s="16" customFormat="1" x14ac:dyDescent="0.25">
      <c r="B2251" s="53"/>
      <c r="C2251" s="15"/>
      <c r="I2251" s="15"/>
      <c r="O2251" s="110"/>
      <c r="P2251" s="110"/>
      <c r="Q2251" s="110"/>
      <c r="R2251" s="110"/>
      <c r="S2251" s="110"/>
      <c r="T2251" s="110"/>
      <c r="U2251" s="110"/>
      <c r="V2251" s="110"/>
      <c r="W2251" s="110"/>
      <c r="X2251" s="110"/>
      <c r="Y2251" s="110"/>
      <c r="Z2251" s="110"/>
      <c r="AA2251" s="110"/>
      <c r="AB2251" s="110"/>
      <c r="AC2251" s="110"/>
      <c r="AD2251" s="110"/>
      <c r="AE2251" s="110"/>
      <c r="AF2251" s="110"/>
      <c r="AG2251" s="110"/>
      <c r="AH2251" s="110"/>
      <c r="AI2251" s="110"/>
      <c r="AJ2251" s="110"/>
      <c r="AK2251" s="110"/>
      <c r="AL2251" s="110"/>
      <c r="AM2251" s="110"/>
      <c r="AN2251" s="110"/>
      <c r="AO2251" s="110"/>
      <c r="AP2251" s="110"/>
      <c r="AQ2251" s="110"/>
      <c r="AR2251" s="110"/>
      <c r="AS2251" s="110"/>
      <c r="AT2251" s="110"/>
      <c r="AU2251" s="110"/>
      <c r="AV2251" s="110"/>
      <c r="AW2251" s="110"/>
      <c r="AX2251" s="110"/>
      <c r="AY2251" s="110"/>
      <c r="AZ2251" s="110"/>
    </row>
    <row r="2252" spans="2:52" s="16" customFormat="1" x14ac:dyDescent="0.25">
      <c r="B2252" s="53"/>
      <c r="C2252" s="15"/>
      <c r="I2252" s="15"/>
      <c r="O2252" s="110"/>
      <c r="P2252" s="110"/>
      <c r="Q2252" s="110"/>
      <c r="R2252" s="110"/>
      <c r="S2252" s="110"/>
      <c r="T2252" s="110"/>
      <c r="U2252" s="110"/>
      <c r="V2252" s="110"/>
      <c r="W2252" s="110"/>
      <c r="X2252" s="110"/>
      <c r="Y2252" s="110"/>
      <c r="Z2252" s="110"/>
      <c r="AA2252" s="110"/>
      <c r="AB2252" s="110"/>
      <c r="AC2252" s="110"/>
      <c r="AD2252" s="110"/>
      <c r="AE2252" s="110"/>
      <c r="AF2252" s="110"/>
      <c r="AG2252" s="110"/>
      <c r="AH2252" s="110"/>
      <c r="AI2252" s="110"/>
      <c r="AJ2252" s="110"/>
      <c r="AK2252" s="110"/>
      <c r="AL2252" s="110"/>
      <c r="AM2252" s="110"/>
      <c r="AN2252" s="110"/>
      <c r="AO2252" s="110"/>
      <c r="AP2252" s="110"/>
      <c r="AQ2252" s="110"/>
      <c r="AR2252" s="110"/>
      <c r="AS2252" s="110"/>
      <c r="AT2252" s="110"/>
      <c r="AU2252" s="110"/>
      <c r="AV2252" s="110"/>
      <c r="AW2252" s="110"/>
      <c r="AX2252" s="110"/>
      <c r="AY2252" s="110"/>
      <c r="AZ2252" s="110"/>
    </row>
    <row r="2253" spans="2:52" s="16" customFormat="1" x14ac:dyDescent="0.25">
      <c r="B2253" s="53"/>
      <c r="C2253" s="15"/>
      <c r="I2253" s="15"/>
      <c r="O2253" s="110"/>
      <c r="P2253" s="110"/>
      <c r="Q2253" s="110"/>
      <c r="R2253" s="110"/>
      <c r="S2253" s="110"/>
      <c r="T2253" s="110"/>
      <c r="U2253" s="110"/>
      <c r="V2253" s="110"/>
      <c r="W2253" s="110"/>
      <c r="X2253" s="110"/>
      <c r="Y2253" s="110"/>
      <c r="Z2253" s="110"/>
      <c r="AA2253" s="110"/>
      <c r="AB2253" s="110"/>
      <c r="AC2253" s="110"/>
      <c r="AD2253" s="110"/>
      <c r="AE2253" s="110"/>
      <c r="AF2253" s="110"/>
      <c r="AG2253" s="110"/>
      <c r="AH2253" s="110"/>
      <c r="AI2253" s="110"/>
      <c r="AJ2253" s="110"/>
      <c r="AK2253" s="110"/>
      <c r="AL2253" s="110"/>
      <c r="AM2253" s="110"/>
      <c r="AN2253" s="110"/>
      <c r="AO2253" s="110"/>
      <c r="AP2253" s="110"/>
      <c r="AQ2253" s="110"/>
      <c r="AR2253" s="110"/>
      <c r="AS2253" s="110"/>
      <c r="AT2253" s="110"/>
      <c r="AU2253" s="110"/>
      <c r="AV2253" s="110"/>
      <c r="AW2253" s="110"/>
      <c r="AX2253" s="110"/>
      <c r="AY2253" s="110"/>
      <c r="AZ2253" s="110"/>
    </row>
    <row r="2254" spans="2:52" s="16" customFormat="1" x14ac:dyDescent="0.25">
      <c r="B2254" s="53"/>
      <c r="C2254" s="15"/>
      <c r="I2254" s="15"/>
      <c r="O2254" s="110"/>
      <c r="P2254" s="110"/>
      <c r="Q2254" s="110"/>
      <c r="R2254" s="110"/>
      <c r="S2254" s="110"/>
      <c r="T2254" s="110"/>
      <c r="U2254" s="110"/>
      <c r="V2254" s="110"/>
      <c r="W2254" s="110"/>
      <c r="X2254" s="110"/>
      <c r="Y2254" s="110"/>
      <c r="Z2254" s="110"/>
      <c r="AA2254" s="110"/>
      <c r="AB2254" s="110"/>
      <c r="AC2254" s="110"/>
      <c r="AD2254" s="110"/>
      <c r="AE2254" s="110"/>
      <c r="AF2254" s="110"/>
      <c r="AG2254" s="110"/>
      <c r="AH2254" s="110"/>
      <c r="AI2254" s="110"/>
      <c r="AJ2254" s="110"/>
      <c r="AK2254" s="110"/>
      <c r="AL2254" s="110"/>
      <c r="AM2254" s="110"/>
      <c r="AN2254" s="110"/>
      <c r="AO2254" s="110"/>
      <c r="AP2254" s="110"/>
      <c r="AQ2254" s="110"/>
      <c r="AR2254" s="110"/>
      <c r="AS2254" s="110"/>
      <c r="AT2254" s="110"/>
      <c r="AU2254" s="110"/>
      <c r="AV2254" s="110"/>
      <c r="AW2254" s="110"/>
      <c r="AX2254" s="110"/>
      <c r="AY2254" s="110"/>
      <c r="AZ2254" s="110"/>
    </row>
    <row r="2255" spans="2:52" s="16" customFormat="1" x14ac:dyDescent="0.25">
      <c r="B2255" s="53"/>
      <c r="C2255" s="15"/>
      <c r="I2255" s="15"/>
      <c r="O2255" s="110"/>
      <c r="P2255" s="110"/>
      <c r="Q2255" s="110"/>
      <c r="R2255" s="110"/>
      <c r="S2255" s="110"/>
      <c r="T2255" s="110"/>
      <c r="U2255" s="110"/>
      <c r="V2255" s="110"/>
      <c r="W2255" s="110"/>
      <c r="X2255" s="110"/>
      <c r="Y2255" s="110"/>
      <c r="Z2255" s="110"/>
      <c r="AA2255" s="110"/>
      <c r="AB2255" s="110"/>
      <c r="AC2255" s="110"/>
      <c r="AD2255" s="110"/>
      <c r="AE2255" s="110"/>
      <c r="AF2255" s="110"/>
      <c r="AG2255" s="110"/>
      <c r="AH2255" s="110"/>
      <c r="AI2255" s="110"/>
      <c r="AJ2255" s="110"/>
      <c r="AK2255" s="110"/>
      <c r="AL2255" s="110"/>
      <c r="AM2255" s="110"/>
      <c r="AN2255" s="110"/>
      <c r="AO2255" s="110"/>
      <c r="AP2255" s="110"/>
      <c r="AQ2255" s="110"/>
      <c r="AR2255" s="110"/>
      <c r="AS2255" s="110"/>
      <c r="AT2255" s="110"/>
      <c r="AU2255" s="110"/>
      <c r="AV2255" s="110"/>
      <c r="AW2255" s="110"/>
      <c r="AX2255" s="110"/>
      <c r="AY2255" s="110"/>
      <c r="AZ2255" s="110"/>
    </row>
    <row r="2256" spans="2:52" s="16" customFormat="1" x14ac:dyDescent="0.25">
      <c r="B2256" s="53"/>
      <c r="C2256" s="15"/>
      <c r="I2256" s="15"/>
      <c r="O2256" s="110"/>
      <c r="P2256" s="110"/>
      <c r="Q2256" s="110"/>
      <c r="R2256" s="110"/>
      <c r="S2256" s="110"/>
      <c r="T2256" s="110"/>
      <c r="U2256" s="110"/>
      <c r="V2256" s="110"/>
      <c r="W2256" s="110"/>
      <c r="X2256" s="110"/>
      <c r="Y2256" s="110"/>
      <c r="Z2256" s="110"/>
      <c r="AA2256" s="110"/>
      <c r="AB2256" s="110"/>
      <c r="AC2256" s="110"/>
      <c r="AD2256" s="110"/>
      <c r="AE2256" s="110"/>
      <c r="AF2256" s="110"/>
      <c r="AG2256" s="110"/>
      <c r="AH2256" s="110"/>
      <c r="AI2256" s="110"/>
      <c r="AJ2256" s="110"/>
      <c r="AK2256" s="110"/>
      <c r="AL2256" s="110"/>
      <c r="AM2256" s="110"/>
      <c r="AN2256" s="110"/>
      <c r="AO2256" s="110"/>
      <c r="AP2256" s="110"/>
      <c r="AQ2256" s="110"/>
      <c r="AR2256" s="110"/>
      <c r="AS2256" s="110"/>
      <c r="AT2256" s="110"/>
      <c r="AU2256" s="110"/>
      <c r="AV2256" s="110"/>
      <c r="AW2256" s="110"/>
      <c r="AX2256" s="110"/>
      <c r="AY2256" s="110"/>
      <c r="AZ2256" s="110"/>
    </row>
    <row r="2257" spans="2:52" s="16" customFormat="1" x14ac:dyDescent="0.25">
      <c r="B2257" s="53"/>
      <c r="C2257" s="15"/>
      <c r="I2257" s="15"/>
      <c r="O2257" s="110"/>
      <c r="P2257" s="110"/>
      <c r="Q2257" s="110"/>
      <c r="R2257" s="110"/>
      <c r="S2257" s="110"/>
      <c r="T2257" s="110"/>
      <c r="U2257" s="110"/>
      <c r="V2257" s="110"/>
      <c r="W2257" s="110"/>
      <c r="X2257" s="110"/>
      <c r="Y2257" s="110"/>
      <c r="Z2257" s="110"/>
      <c r="AA2257" s="110"/>
      <c r="AB2257" s="110"/>
      <c r="AC2257" s="110"/>
      <c r="AD2257" s="110"/>
      <c r="AE2257" s="110"/>
      <c r="AF2257" s="110"/>
      <c r="AG2257" s="110"/>
      <c r="AH2257" s="110"/>
      <c r="AI2257" s="110"/>
      <c r="AJ2257" s="110"/>
      <c r="AK2257" s="110"/>
      <c r="AL2257" s="110"/>
      <c r="AM2257" s="110"/>
      <c r="AN2257" s="110"/>
      <c r="AO2257" s="110"/>
      <c r="AP2257" s="110"/>
      <c r="AQ2257" s="110"/>
      <c r="AR2257" s="110"/>
      <c r="AS2257" s="110"/>
      <c r="AT2257" s="110"/>
      <c r="AU2257" s="110"/>
      <c r="AV2257" s="110"/>
      <c r="AW2257" s="110"/>
      <c r="AX2257" s="110"/>
      <c r="AY2257" s="110"/>
      <c r="AZ2257" s="110"/>
    </row>
    <row r="2258" spans="2:52" s="16" customFormat="1" x14ac:dyDescent="0.25">
      <c r="B2258" s="53"/>
      <c r="C2258" s="15"/>
      <c r="I2258" s="15"/>
      <c r="O2258" s="110"/>
      <c r="P2258" s="110"/>
      <c r="Q2258" s="110"/>
      <c r="R2258" s="110"/>
      <c r="S2258" s="110"/>
      <c r="T2258" s="110"/>
      <c r="U2258" s="110"/>
      <c r="V2258" s="110"/>
      <c r="W2258" s="110"/>
      <c r="X2258" s="110"/>
      <c r="Y2258" s="110"/>
      <c r="Z2258" s="110"/>
      <c r="AA2258" s="110"/>
      <c r="AB2258" s="110"/>
      <c r="AC2258" s="110"/>
      <c r="AD2258" s="110"/>
      <c r="AE2258" s="110"/>
      <c r="AF2258" s="110"/>
      <c r="AG2258" s="110"/>
      <c r="AH2258" s="110"/>
      <c r="AI2258" s="110"/>
      <c r="AJ2258" s="110"/>
      <c r="AK2258" s="110"/>
      <c r="AL2258" s="110"/>
      <c r="AM2258" s="110"/>
      <c r="AN2258" s="110"/>
      <c r="AO2258" s="110"/>
      <c r="AP2258" s="110"/>
      <c r="AQ2258" s="110"/>
      <c r="AR2258" s="110"/>
      <c r="AS2258" s="110"/>
      <c r="AT2258" s="110"/>
      <c r="AU2258" s="110"/>
      <c r="AV2258" s="110"/>
      <c r="AW2258" s="110"/>
      <c r="AX2258" s="110"/>
      <c r="AY2258" s="110"/>
      <c r="AZ2258" s="110"/>
    </row>
    <row r="2259" spans="2:52" s="16" customFormat="1" x14ac:dyDescent="0.25">
      <c r="B2259" s="53"/>
      <c r="C2259" s="15"/>
      <c r="I2259" s="15"/>
      <c r="O2259" s="110"/>
      <c r="P2259" s="110"/>
      <c r="Q2259" s="110"/>
      <c r="R2259" s="110"/>
      <c r="S2259" s="110"/>
      <c r="T2259" s="110"/>
      <c r="U2259" s="110"/>
      <c r="V2259" s="110"/>
      <c r="W2259" s="110"/>
      <c r="X2259" s="110"/>
      <c r="Y2259" s="110"/>
      <c r="Z2259" s="110"/>
      <c r="AA2259" s="110"/>
      <c r="AB2259" s="110"/>
      <c r="AC2259" s="110"/>
      <c r="AD2259" s="110"/>
      <c r="AE2259" s="110"/>
      <c r="AF2259" s="110"/>
      <c r="AG2259" s="110"/>
      <c r="AH2259" s="110"/>
      <c r="AI2259" s="110"/>
      <c r="AJ2259" s="110"/>
      <c r="AK2259" s="110"/>
      <c r="AL2259" s="110"/>
      <c r="AM2259" s="110"/>
      <c r="AN2259" s="110"/>
      <c r="AO2259" s="110"/>
      <c r="AP2259" s="110"/>
      <c r="AQ2259" s="110"/>
      <c r="AR2259" s="110"/>
      <c r="AS2259" s="110"/>
      <c r="AT2259" s="110"/>
      <c r="AU2259" s="110"/>
      <c r="AV2259" s="110"/>
      <c r="AW2259" s="110"/>
      <c r="AX2259" s="110"/>
      <c r="AY2259" s="110"/>
      <c r="AZ2259" s="110"/>
    </row>
    <row r="2260" spans="2:52" s="16" customFormat="1" x14ac:dyDescent="0.25">
      <c r="B2260" s="53"/>
      <c r="C2260" s="15"/>
      <c r="I2260" s="15"/>
      <c r="O2260" s="110"/>
      <c r="P2260" s="110"/>
      <c r="Q2260" s="110"/>
      <c r="R2260" s="110"/>
      <c r="S2260" s="110"/>
      <c r="T2260" s="110"/>
      <c r="U2260" s="110"/>
      <c r="V2260" s="110"/>
      <c r="W2260" s="110"/>
      <c r="X2260" s="110"/>
      <c r="Y2260" s="110"/>
      <c r="Z2260" s="110"/>
      <c r="AA2260" s="110"/>
      <c r="AB2260" s="110"/>
      <c r="AC2260" s="110"/>
      <c r="AD2260" s="110"/>
      <c r="AE2260" s="110"/>
      <c r="AF2260" s="110"/>
      <c r="AG2260" s="110"/>
      <c r="AH2260" s="110"/>
      <c r="AI2260" s="110"/>
      <c r="AJ2260" s="110"/>
      <c r="AK2260" s="110"/>
      <c r="AL2260" s="110"/>
      <c r="AM2260" s="110"/>
      <c r="AN2260" s="110"/>
      <c r="AO2260" s="110"/>
      <c r="AP2260" s="110"/>
      <c r="AQ2260" s="110"/>
      <c r="AR2260" s="110"/>
      <c r="AS2260" s="110"/>
      <c r="AT2260" s="110"/>
      <c r="AU2260" s="110"/>
      <c r="AV2260" s="110"/>
      <c r="AW2260" s="110"/>
      <c r="AX2260" s="110"/>
      <c r="AY2260" s="110"/>
      <c r="AZ2260" s="110"/>
    </row>
    <row r="2261" spans="2:52" s="16" customFormat="1" x14ac:dyDescent="0.25">
      <c r="B2261" s="53"/>
      <c r="C2261" s="15"/>
      <c r="I2261" s="15"/>
      <c r="O2261" s="110"/>
      <c r="P2261" s="110"/>
      <c r="Q2261" s="110"/>
      <c r="R2261" s="110"/>
      <c r="S2261" s="110"/>
      <c r="T2261" s="110"/>
      <c r="U2261" s="110"/>
      <c r="V2261" s="110"/>
      <c r="W2261" s="110"/>
      <c r="X2261" s="110"/>
      <c r="Y2261" s="110"/>
      <c r="Z2261" s="110"/>
      <c r="AA2261" s="110"/>
      <c r="AB2261" s="110"/>
      <c r="AC2261" s="110"/>
      <c r="AD2261" s="110"/>
      <c r="AE2261" s="110"/>
      <c r="AF2261" s="110"/>
      <c r="AG2261" s="110"/>
      <c r="AH2261" s="110"/>
      <c r="AI2261" s="110"/>
      <c r="AJ2261" s="110"/>
      <c r="AK2261" s="110"/>
      <c r="AL2261" s="110"/>
      <c r="AM2261" s="110"/>
      <c r="AN2261" s="110"/>
      <c r="AO2261" s="110"/>
      <c r="AP2261" s="110"/>
      <c r="AQ2261" s="110"/>
      <c r="AR2261" s="110"/>
      <c r="AS2261" s="110"/>
      <c r="AT2261" s="110"/>
      <c r="AU2261" s="110"/>
      <c r="AV2261" s="110"/>
      <c r="AW2261" s="110"/>
      <c r="AX2261" s="110"/>
      <c r="AY2261" s="110"/>
      <c r="AZ2261" s="110"/>
    </row>
    <row r="2262" spans="2:52" s="16" customFormat="1" x14ac:dyDescent="0.25">
      <c r="B2262" s="53"/>
      <c r="C2262" s="15"/>
      <c r="I2262" s="15"/>
      <c r="O2262" s="110"/>
      <c r="P2262" s="110"/>
      <c r="Q2262" s="110"/>
      <c r="R2262" s="110"/>
      <c r="S2262" s="110"/>
      <c r="T2262" s="110"/>
      <c r="U2262" s="110"/>
      <c r="V2262" s="110"/>
      <c r="W2262" s="110"/>
      <c r="X2262" s="110"/>
      <c r="Y2262" s="110"/>
      <c r="Z2262" s="110"/>
      <c r="AA2262" s="110"/>
      <c r="AB2262" s="110"/>
      <c r="AC2262" s="110"/>
      <c r="AD2262" s="110"/>
      <c r="AE2262" s="110"/>
      <c r="AF2262" s="110"/>
      <c r="AG2262" s="110"/>
      <c r="AH2262" s="110"/>
      <c r="AI2262" s="110"/>
      <c r="AJ2262" s="110"/>
      <c r="AK2262" s="110"/>
      <c r="AL2262" s="110"/>
      <c r="AM2262" s="110"/>
      <c r="AN2262" s="110"/>
      <c r="AO2262" s="110"/>
      <c r="AP2262" s="110"/>
      <c r="AQ2262" s="110"/>
      <c r="AR2262" s="110"/>
      <c r="AS2262" s="110"/>
      <c r="AT2262" s="110"/>
      <c r="AU2262" s="110"/>
      <c r="AV2262" s="110"/>
      <c r="AW2262" s="110"/>
      <c r="AX2262" s="110"/>
      <c r="AY2262" s="110"/>
      <c r="AZ2262" s="110"/>
    </row>
    <row r="2263" spans="2:52" s="16" customFormat="1" x14ac:dyDescent="0.25">
      <c r="B2263" s="53"/>
      <c r="C2263" s="15"/>
      <c r="I2263" s="15"/>
      <c r="O2263" s="110"/>
      <c r="P2263" s="110"/>
      <c r="Q2263" s="110"/>
      <c r="R2263" s="110"/>
      <c r="S2263" s="110"/>
      <c r="T2263" s="110"/>
      <c r="U2263" s="110"/>
      <c r="V2263" s="110"/>
      <c r="W2263" s="110"/>
      <c r="X2263" s="110"/>
      <c r="Y2263" s="110"/>
      <c r="Z2263" s="110"/>
      <c r="AA2263" s="110"/>
      <c r="AB2263" s="110"/>
      <c r="AC2263" s="110"/>
      <c r="AD2263" s="110"/>
      <c r="AE2263" s="110"/>
      <c r="AF2263" s="110"/>
      <c r="AG2263" s="110"/>
      <c r="AH2263" s="110"/>
      <c r="AI2263" s="110"/>
      <c r="AJ2263" s="110"/>
      <c r="AK2263" s="110"/>
      <c r="AL2263" s="110"/>
      <c r="AM2263" s="110"/>
      <c r="AN2263" s="110"/>
      <c r="AO2263" s="110"/>
      <c r="AP2263" s="110"/>
      <c r="AQ2263" s="110"/>
      <c r="AR2263" s="110"/>
      <c r="AS2263" s="110"/>
      <c r="AT2263" s="110"/>
      <c r="AU2263" s="110"/>
      <c r="AV2263" s="110"/>
      <c r="AW2263" s="110"/>
      <c r="AX2263" s="110"/>
      <c r="AY2263" s="110"/>
      <c r="AZ2263" s="110"/>
    </row>
    <row r="2264" spans="2:52" s="16" customFormat="1" x14ac:dyDescent="0.25">
      <c r="B2264" s="53"/>
      <c r="C2264" s="15"/>
      <c r="I2264" s="15"/>
      <c r="O2264" s="110"/>
      <c r="P2264" s="110"/>
      <c r="Q2264" s="110"/>
      <c r="R2264" s="110"/>
      <c r="S2264" s="110"/>
      <c r="T2264" s="110"/>
      <c r="U2264" s="110"/>
      <c r="V2264" s="110"/>
      <c r="W2264" s="110"/>
      <c r="X2264" s="110"/>
      <c r="Y2264" s="110"/>
      <c r="Z2264" s="110"/>
      <c r="AA2264" s="110"/>
      <c r="AB2264" s="110"/>
      <c r="AC2264" s="110"/>
      <c r="AD2264" s="110"/>
      <c r="AE2264" s="110"/>
      <c r="AF2264" s="110"/>
      <c r="AG2264" s="110"/>
      <c r="AH2264" s="110"/>
      <c r="AI2264" s="110"/>
      <c r="AJ2264" s="110"/>
      <c r="AK2264" s="110"/>
      <c r="AL2264" s="110"/>
      <c r="AM2264" s="110"/>
      <c r="AN2264" s="110"/>
      <c r="AO2264" s="110"/>
      <c r="AP2264" s="110"/>
      <c r="AQ2264" s="110"/>
      <c r="AR2264" s="110"/>
      <c r="AS2264" s="110"/>
      <c r="AT2264" s="110"/>
      <c r="AU2264" s="110"/>
      <c r="AV2264" s="110"/>
      <c r="AW2264" s="110"/>
      <c r="AX2264" s="110"/>
      <c r="AY2264" s="110"/>
      <c r="AZ2264" s="110"/>
    </row>
    <row r="2265" spans="2:52" s="16" customFormat="1" x14ac:dyDescent="0.25">
      <c r="B2265" s="53"/>
      <c r="C2265" s="15"/>
      <c r="I2265" s="15"/>
      <c r="O2265" s="110"/>
      <c r="P2265" s="110"/>
      <c r="Q2265" s="110"/>
      <c r="R2265" s="110"/>
      <c r="S2265" s="110"/>
      <c r="T2265" s="110"/>
      <c r="U2265" s="110"/>
      <c r="V2265" s="110"/>
      <c r="W2265" s="110"/>
      <c r="X2265" s="110"/>
      <c r="Y2265" s="110"/>
      <c r="Z2265" s="110"/>
      <c r="AA2265" s="110"/>
      <c r="AB2265" s="110"/>
      <c r="AC2265" s="110"/>
      <c r="AD2265" s="110"/>
      <c r="AE2265" s="110"/>
      <c r="AF2265" s="110"/>
      <c r="AG2265" s="110"/>
      <c r="AH2265" s="110"/>
      <c r="AI2265" s="110"/>
      <c r="AJ2265" s="110"/>
      <c r="AK2265" s="110"/>
      <c r="AL2265" s="110"/>
      <c r="AM2265" s="110"/>
      <c r="AN2265" s="110"/>
      <c r="AO2265" s="110"/>
      <c r="AP2265" s="110"/>
      <c r="AQ2265" s="110"/>
      <c r="AR2265" s="110"/>
      <c r="AS2265" s="110"/>
      <c r="AT2265" s="110"/>
      <c r="AU2265" s="110"/>
      <c r="AV2265" s="110"/>
      <c r="AW2265" s="110"/>
      <c r="AX2265" s="110"/>
      <c r="AY2265" s="110"/>
      <c r="AZ2265" s="110"/>
    </row>
    <row r="2266" spans="2:52" s="16" customFormat="1" x14ac:dyDescent="0.25">
      <c r="B2266" s="53"/>
      <c r="C2266" s="15"/>
      <c r="I2266" s="15"/>
      <c r="O2266" s="110"/>
      <c r="P2266" s="110"/>
      <c r="Q2266" s="110"/>
      <c r="R2266" s="110"/>
      <c r="S2266" s="110"/>
      <c r="T2266" s="110"/>
      <c r="U2266" s="110"/>
      <c r="V2266" s="110"/>
      <c r="W2266" s="110"/>
      <c r="X2266" s="110"/>
      <c r="Y2266" s="110"/>
      <c r="Z2266" s="110"/>
      <c r="AA2266" s="110"/>
      <c r="AB2266" s="110"/>
      <c r="AC2266" s="110"/>
      <c r="AD2266" s="110"/>
      <c r="AE2266" s="110"/>
      <c r="AF2266" s="110"/>
      <c r="AG2266" s="110"/>
      <c r="AH2266" s="110"/>
      <c r="AI2266" s="110"/>
      <c r="AJ2266" s="110"/>
      <c r="AK2266" s="110"/>
      <c r="AL2266" s="110"/>
      <c r="AM2266" s="110"/>
      <c r="AN2266" s="110"/>
      <c r="AO2266" s="110"/>
      <c r="AP2266" s="110"/>
      <c r="AQ2266" s="110"/>
      <c r="AR2266" s="110"/>
      <c r="AS2266" s="110"/>
      <c r="AT2266" s="110"/>
      <c r="AU2266" s="110"/>
      <c r="AV2266" s="110"/>
      <c r="AW2266" s="110"/>
      <c r="AX2266" s="110"/>
      <c r="AY2266" s="110"/>
      <c r="AZ2266" s="110"/>
    </row>
    <row r="2267" spans="2:52" s="16" customFormat="1" x14ac:dyDescent="0.25">
      <c r="B2267" s="53"/>
      <c r="C2267" s="15"/>
      <c r="I2267" s="15"/>
      <c r="O2267" s="110"/>
      <c r="P2267" s="110"/>
      <c r="Q2267" s="110"/>
      <c r="R2267" s="110"/>
      <c r="S2267" s="110"/>
      <c r="T2267" s="110"/>
      <c r="U2267" s="110"/>
      <c r="V2267" s="110"/>
      <c r="W2267" s="110"/>
      <c r="X2267" s="110"/>
      <c r="Y2267" s="110"/>
      <c r="Z2267" s="110"/>
      <c r="AA2267" s="110"/>
      <c r="AB2267" s="110"/>
      <c r="AC2267" s="110"/>
      <c r="AD2267" s="110"/>
      <c r="AE2267" s="110"/>
      <c r="AF2267" s="110"/>
      <c r="AG2267" s="110"/>
      <c r="AH2267" s="110"/>
      <c r="AI2267" s="110"/>
      <c r="AJ2267" s="110"/>
      <c r="AK2267" s="110"/>
      <c r="AL2267" s="110"/>
      <c r="AM2267" s="110"/>
      <c r="AN2267" s="110"/>
      <c r="AO2267" s="110"/>
      <c r="AP2267" s="110"/>
      <c r="AQ2267" s="110"/>
      <c r="AR2267" s="110"/>
      <c r="AS2267" s="110"/>
      <c r="AT2267" s="110"/>
      <c r="AU2267" s="110"/>
      <c r="AV2267" s="110"/>
      <c r="AW2267" s="110"/>
      <c r="AX2267" s="110"/>
      <c r="AY2267" s="110"/>
      <c r="AZ2267" s="110"/>
    </row>
    <row r="2268" spans="2:52" s="16" customFormat="1" x14ac:dyDescent="0.25">
      <c r="B2268" s="53"/>
      <c r="C2268" s="15"/>
      <c r="I2268" s="15"/>
      <c r="O2268" s="110"/>
      <c r="P2268" s="110"/>
      <c r="Q2268" s="110"/>
      <c r="R2268" s="110"/>
      <c r="S2268" s="110"/>
      <c r="T2268" s="110"/>
      <c r="U2268" s="110"/>
      <c r="V2268" s="110"/>
      <c r="W2268" s="110"/>
      <c r="X2268" s="110"/>
      <c r="Y2268" s="110"/>
      <c r="Z2268" s="110"/>
      <c r="AA2268" s="110"/>
      <c r="AB2268" s="110"/>
      <c r="AC2268" s="110"/>
      <c r="AD2268" s="110"/>
      <c r="AE2268" s="110"/>
      <c r="AF2268" s="110"/>
      <c r="AG2268" s="110"/>
      <c r="AH2268" s="110"/>
      <c r="AI2268" s="110"/>
      <c r="AJ2268" s="110"/>
      <c r="AK2268" s="110"/>
      <c r="AL2268" s="110"/>
      <c r="AM2268" s="110"/>
      <c r="AN2268" s="110"/>
      <c r="AO2268" s="110"/>
      <c r="AP2268" s="110"/>
      <c r="AQ2268" s="110"/>
      <c r="AR2268" s="110"/>
      <c r="AS2268" s="110"/>
      <c r="AT2268" s="110"/>
      <c r="AU2268" s="110"/>
      <c r="AV2268" s="110"/>
      <c r="AW2268" s="110"/>
      <c r="AX2268" s="110"/>
      <c r="AY2268" s="110"/>
      <c r="AZ2268" s="110"/>
    </row>
    <row r="2269" spans="2:52" s="16" customFormat="1" x14ac:dyDescent="0.25">
      <c r="B2269" s="53"/>
      <c r="C2269" s="15"/>
      <c r="I2269" s="15"/>
      <c r="O2269" s="110"/>
      <c r="P2269" s="110"/>
      <c r="Q2269" s="110"/>
      <c r="R2269" s="110"/>
      <c r="S2269" s="110"/>
      <c r="T2269" s="110"/>
      <c r="U2269" s="110"/>
      <c r="V2269" s="110"/>
      <c r="W2269" s="110"/>
      <c r="X2269" s="110"/>
      <c r="Y2269" s="110"/>
      <c r="Z2269" s="110"/>
      <c r="AA2269" s="110"/>
      <c r="AB2269" s="110"/>
      <c r="AC2269" s="110"/>
      <c r="AD2269" s="110"/>
      <c r="AE2269" s="110"/>
      <c r="AF2269" s="110"/>
      <c r="AG2269" s="110"/>
      <c r="AH2269" s="110"/>
      <c r="AI2269" s="110"/>
      <c r="AJ2269" s="110"/>
      <c r="AK2269" s="110"/>
      <c r="AL2269" s="110"/>
      <c r="AM2269" s="110"/>
      <c r="AN2269" s="110"/>
      <c r="AO2269" s="110"/>
      <c r="AP2269" s="110"/>
      <c r="AQ2269" s="110"/>
      <c r="AR2269" s="110"/>
      <c r="AS2269" s="110"/>
      <c r="AT2269" s="110"/>
      <c r="AU2269" s="110"/>
      <c r="AV2269" s="110"/>
      <c r="AW2269" s="110"/>
      <c r="AX2269" s="110"/>
      <c r="AY2269" s="110"/>
      <c r="AZ2269" s="110"/>
    </row>
    <row r="2270" spans="2:52" s="16" customFormat="1" x14ac:dyDescent="0.25">
      <c r="B2270" s="53"/>
      <c r="C2270" s="15"/>
      <c r="I2270" s="15"/>
      <c r="O2270" s="110"/>
      <c r="P2270" s="110"/>
      <c r="Q2270" s="110"/>
      <c r="R2270" s="110"/>
      <c r="S2270" s="110"/>
      <c r="T2270" s="110"/>
      <c r="U2270" s="110"/>
      <c r="V2270" s="110"/>
      <c r="W2270" s="110"/>
      <c r="X2270" s="110"/>
      <c r="Y2270" s="110"/>
      <c r="Z2270" s="110"/>
      <c r="AA2270" s="110"/>
      <c r="AB2270" s="110"/>
      <c r="AC2270" s="110"/>
      <c r="AD2270" s="110"/>
      <c r="AE2270" s="110"/>
      <c r="AF2270" s="110"/>
      <c r="AG2270" s="110"/>
      <c r="AH2270" s="110"/>
      <c r="AI2270" s="110"/>
      <c r="AJ2270" s="110"/>
      <c r="AK2270" s="110"/>
      <c r="AL2270" s="110"/>
      <c r="AM2270" s="110"/>
      <c r="AN2270" s="110"/>
      <c r="AO2270" s="110"/>
      <c r="AP2270" s="110"/>
      <c r="AQ2270" s="110"/>
      <c r="AR2270" s="110"/>
      <c r="AS2270" s="110"/>
      <c r="AT2270" s="110"/>
      <c r="AU2270" s="110"/>
      <c r="AV2270" s="110"/>
      <c r="AW2270" s="110"/>
      <c r="AX2270" s="110"/>
      <c r="AY2270" s="110"/>
      <c r="AZ2270" s="110"/>
    </row>
    <row r="2271" spans="2:52" s="16" customFormat="1" x14ac:dyDescent="0.25">
      <c r="B2271" s="53"/>
      <c r="C2271" s="15"/>
      <c r="I2271" s="15"/>
      <c r="O2271" s="110"/>
      <c r="P2271" s="110"/>
      <c r="Q2271" s="110"/>
      <c r="R2271" s="110"/>
      <c r="S2271" s="110"/>
      <c r="T2271" s="110"/>
      <c r="U2271" s="110"/>
      <c r="V2271" s="110"/>
      <c r="W2271" s="110"/>
      <c r="X2271" s="110"/>
      <c r="Y2271" s="110"/>
      <c r="Z2271" s="110"/>
      <c r="AA2271" s="110"/>
      <c r="AB2271" s="110"/>
      <c r="AC2271" s="110"/>
      <c r="AD2271" s="110"/>
      <c r="AE2271" s="110"/>
      <c r="AF2271" s="110"/>
      <c r="AG2271" s="110"/>
      <c r="AH2271" s="110"/>
      <c r="AI2271" s="110"/>
      <c r="AJ2271" s="110"/>
      <c r="AK2271" s="110"/>
      <c r="AL2271" s="110"/>
      <c r="AM2271" s="110"/>
      <c r="AN2271" s="110"/>
      <c r="AO2271" s="110"/>
      <c r="AP2271" s="110"/>
      <c r="AQ2271" s="110"/>
      <c r="AR2271" s="110"/>
      <c r="AS2271" s="110"/>
      <c r="AT2271" s="110"/>
      <c r="AU2271" s="110"/>
      <c r="AV2271" s="110"/>
      <c r="AW2271" s="110"/>
      <c r="AX2271" s="110"/>
      <c r="AY2271" s="110"/>
      <c r="AZ2271" s="110"/>
    </row>
    <row r="2272" spans="2:52" s="16" customFormat="1" x14ac:dyDescent="0.25">
      <c r="B2272" s="53"/>
      <c r="C2272" s="15"/>
      <c r="I2272" s="15"/>
      <c r="O2272" s="110"/>
      <c r="P2272" s="110"/>
      <c r="Q2272" s="110"/>
      <c r="R2272" s="110"/>
      <c r="S2272" s="110"/>
      <c r="T2272" s="110"/>
      <c r="U2272" s="110"/>
      <c r="V2272" s="110"/>
      <c r="W2272" s="110"/>
      <c r="X2272" s="110"/>
      <c r="Y2272" s="110"/>
      <c r="Z2272" s="110"/>
      <c r="AA2272" s="110"/>
      <c r="AB2272" s="110"/>
      <c r="AC2272" s="110"/>
      <c r="AD2272" s="110"/>
      <c r="AE2272" s="110"/>
      <c r="AF2272" s="110"/>
      <c r="AG2272" s="110"/>
      <c r="AH2272" s="110"/>
      <c r="AI2272" s="110"/>
      <c r="AJ2272" s="110"/>
      <c r="AK2272" s="110"/>
      <c r="AL2272" s="110"/>
      <c r="AM2272" s="110"/>
      <c r="AN2272" s="110"/>
      <c r="AO2272" s="110"/>
      <c r="AP2272" s="110"/>
      <c r="AQ2272" s="110"/>
      <c r="AR2272" s="110"/>
      <c r="AS2272" s="110"/>
      <c r="AT2272" s="110"/>
      <c r="AU2272" s="110"/>
      <c r="AV2272" s="110"/>
      <c r="AW2272" s="110"/>
      <c r="AX2272" s="110"/>
      <c r="AY2272" s="110"/>
      <c r="AZ2272" s="110"/>
    </row>
    <row r="2273" spans="2:52" s="16" customFormat="1" x14ac:dyDescent="0.25">
      <c r="B2273" s="53"/>
      <c r="C2273" s="15"/>
      <c r="I2273" s="15"/>
      <c r="O2273" s="110"/>
      <c r="P2273" s="110"/>
      <c r="Q2273" s="110"/>
      <c r="R2273" s="110"/>
      <c r="S2273" s="110"/>
      <c r="T2273" s="110"/>
      <c r="U2273" s="110"/>
      <c r="V2273" s="110"/>
      <c r="W2273" s="110"/>
      <c r="X2273" s="110"/>
      <c r="Y2273" s="110"/>
      <c r="Z2273" s="110"/>
      <c r="AA2273" s="110"/>
      <c r="AB2273" s="110"/>
      <c r="AC2273" s="110"/>
      <c r="AD2273" s="110"/>
      <c r="AE2273" s="110"/>
      <c r="AF2273" s="110"/>
      <c r="AG2273" s="110"/>
      <c r="AH2273" s="110"/>
      <c r="AI2273" s="110"/>
      <c r="AJ2273" s="110"/>
      <c r="AK2273" s="110"/>
      <c r="AL2273" s="110"/>
      <c r="AM2273" s="110"/>
      <c r="AN2273" s="110"/>
      <c r="AO2273" s="110"/>
      <c r="AP2273" s="110"/>
      <c r="AQ2273" s="110"/>
      <c r="AR2273" s="110"/>
      <c r="AS2273" s="110"/>
      <c r="AT2273" s="110"/>
      <c r="AU2273" s="110"/>
      <c r="AV2273" s="110"/>
      <c r="AW2273" s="110"/>
      <c r="AX2273" s="110"/>
      <c r="AY2273" s="110"/>
      <c r="AZ2273" s="110"/>
    </row>
    <row r="2274" spans="2:52" s="16" customFormat="1" x14ac:dyDescent="0.25">
      <c r="B2274" s="53"/>
      <c r="C2274" s="15"/>
      <c r="I2274" s="15"/>
      <c r="O2274" s="110"/>
      <c r="P2274" s="110"/>
      <c r="Q2274" s="110"/>
      <c r="R2274" s="110"/>
      <c r="S2274" s="110"/>
      <c r="T2274" s="110"/>
      <c r="U2274" s="110"/>
      <c r="V2274" s="110"/>
      <c r="W2274" s="110"/>
      <c r="X2274" s="110"/>
      <c r="Y2274" s="110"/>
      <c r="Z2274" s="110"/>
      <c r="AA2274" s="110"/>
      <c r="AB2274" s="110"/>
      <c r="AC2274" s="110"/>
      <c r="AD2274" s="110"/>
      <c r="AE2274" s="110"/>
      <c r="AF2274" s="110"/>
      <c r="AG2274" s="110"/>
      <c r="AH2274" s="110"/>
      <c r="AI2274" s="110"/>
      <c r="AJ2274" s="110"/>
      <c r="AK2274" s="110"/>
      <c r="AL2274" s="110"/>
      <c r="AM2274" s="110"/>
      <c r="AN2274" s="110"/>
      <c r="AO2274" s="110"/>
      <c r="AP2274" s="110"/>
      <c r="AQ2274" s="110"/>
      <c r="AR2274" s="110"/>
      <c r="AS2274" s="110"/>
      <c r="AT2274" s="110"/>
      <c r="AU2274" s="110"/>
      <c r="AV2274" s="110"/>
      <c r="AW2274" s="110"/>
      <c r="AX2274" s="110"/>
      <c r="AY2274" s="110"/>
      <c r="AZ2274" s="110"/>
    </row>
    <row r="2275" spans="2:52" s="16" customFormat="1" x14ac:dyDescent="0.25">
      <c r="B2275" s="53"/>
      <c r="C2275" s="15"/>
      <c r="I2275" s="15"/>
      <c r="O2275" s="110"/>
      <c r="P2275" s="110"/>
      <c r="Q2275" s="110"/>
      <c r="R2275" s="110"/>
      <c r="S2275" s="110"/>
      <c r="T2275" s="110"/>
      <c r="U2275" s="110"/>
      <c r="V2275" s="110"/>
      <c r="W2275" s="110"/>
      <c r="X2275" s="110"/>
      <c r="Y2275" s="110"/>
      <c r="Z2275" s="110"/>
      <c r="AA2275" s="110"/>
      <c r="AB2275" s="110"/>
      <c r="AC2275" s="110"/>
      <c r="AD2275" s="110"/>
      <c r="AE2275" s="110"/>
      <c r="AF2275" s="110"/>
      <c r="AG2275" s="110"/>
      <c r="AH2275" s="110"/>
      <c r="AI2275" s="110"/>
      <c r="AJ2275" s="110"/>
      <c r="AK2275" s="110"/>
      <c r="AL2275" s="110"/>
      <c r="AM2275" s="110"/>
      <c r="AN2275" s="110"/>
      <c r="AO2275" s="110"/>
      <c r="AP2275" s="110"/>
      <c r="AQ2275" s="110"/>
      <c r="AR2275" s="110"/>
      <c r="AS2275" s="110"/>
      <c r="AT2275" s="110"/>
      <c r="AU2275" s="110"/>
      <c r="AV2275" s="110"/>
      <c r="AW2275" s="110"/>
      <c r="AX2275" s="110"/>
      <c r="AY2275" s="110"/>
      <c r="AZ2275" s="110"/>
    </row>
    <row r="2276" spans="2:52" s="16" customFormat="1" x14ac:dyDescent="0.25">
      <c r="B2276" s="53"/>
      <c r="C2276" s="15"/>
      <c r="I2276" s="15"/>
      <c r="O2276" s="110"/>
      <c r="P2276" s="110"/>
      <c r="Q2276" s="110"/>
      <c r="R2276" s="110"/>
      <c r="S2276" s="110"/>
      <c r="T2276" s="110"/>
      <c r="U2276" s="110"/>
      <c r="V2276" s="110"/>
      <c r="W2276" s="110"/>
      <c r="X2276" s="110"/>
      <c r="Y2276" s="110"/>
      <c r="Z2276" s="110"/>
      <c r="AA2276" s="110"/>
      <c r="AB2276" s="110"/>
      <c r="AC2276" s="110"/>
      <c r="AD2276" s="110"/>
      <c r="AE2276" s="110"/>
      <c r="AF2276" s="110"/>
      <c r="AG2276" s="110"/>
      <c r="AH2276" s="110"/>
      <c r="AI2276" s="110"/>
      <c r="AJ2276" s="110"/>
      <c r="AK2276" s="110"/>
      <c r="AL2276" s="110"/>
      <c r="AM2276" s="110"/>
      <c r="AN2276" s="110"/>
      <c r="AO2276" s="110"/>
      <c r="AP2276" s="110"/>
      <c r="AQ2276" s="110"/>
      <c r="AR2276" s="110"/>
      <c r="AS2276" s="110"/>
      <c r="AT2276" s="110"/>
      <c r="AU2276" s="110"/>
      <c r="AV2276" s="110"/>
      <c r="AW2276" s="110"/>
      <c r="AX2276" s="110"/>
      <c r="AY2276" s="110"/>
      <c r="AZ2276" s="110"/>
    </row>
    <row r="2277" spans="2:52" s="16" customFormat="1" x14ac:dyDescent="0.25">
      <c r="B2277" s="53"/>
      <c r="C2277" s="15"/>
      <c r="I2277" s="15"/>
      <c r="O2277" s="110"/>
      <c r="P2277" s="110"/>
      <c r="Q2277" s="110"/>
      <c r="R2277" s="110"/>
      <c r="S2277" s="110"/>
      <c r="T2277" s="110"/>
      <c r="U2277" s="110"/>
      <c r="V2277" s="110"/>
      <c r="W2277" s="110"/>
      <c r="X2277" s="110"/>
      <c r="Y2277" s="110"/>
      <c r="Z2277" s="110"/>
      <c r="AA2277" s="110"/>
      <c r="AB2277" s="110"/>
      <c r="AC2277" s="110"/>
      <c r="AD2277" s="110"/>
      <c r="AE2277" s="110"/>
      <c r="AF2277" s="110"/>
      <c r="AG2277" s="110"/>
      <c r="AH2277" s="110"/>
      <c r="AI2277" s="110"/>
      <c r="AJ2277" s="110"/>
      <c r="AK2277" s="110"/>
      <c r="AL2277" s="110"/>
      <c r="AM2277" s="110"/>
      <c r="AN2277" s="110"/>
      <c r="AO2277" s="110"/>
      <c r="AP2277" s="110"/>
      <c r="AQ2277" s="110"/>
      <c r="AR2277" s="110"/>
      <c r="AS2277" s="110"/>
      <c r="AT2277" s="110"/>
      <c r="AU2277" s="110"/>
      <c r="AV2277" s="110"/>
      <c r="AW2277" s="110"/>
      <c r="AX2277" s="110"/>
      <c r="AY2277" s="110"/>
      <c r="AZ2277" s="110"/>
    </row>
    <row r="2278" spans="2:52" s="16" customFormat="1" x14ac:dyDescent="0.25">
      <c r="B2278" s="53"/>
      <c r="C2278" s="15"/>
      <c r="I2278" s="15"/>
      <c r="O2278" s="110"/>
      <c r="P2278" s="110"/>
      <c r="Q2278" s="110"/>
      <c r="R2278" s="110"/>
      <c r="S2278" s="110"/>
      <c r="T2278" s="110"/>
      <c r="U2278" s="110"/>
      <c r="V2278" s="110"/>
      <c r="W2278" s="110"/>
      <c r="X2278" s="110"/>
      <c r="Y2278" s="110"/>
      <c r="Z2278" s="110"/>
      <c r="AA2278" s="110"/>
      <c r="AB2278" s="110"/>
      <c r="AC2278" s="110"/>
      <c r="AD2278" s="110"/>
      <c r="AE2278" s="110"/>
      <c r="AF2278" s="110"/>
      <c r="AG2278" s="110"/>
      <c r="AH2278" s="110"/>
      <c r="AI2278" s="110"/>
      <c r="AJ2278" s="110"/>
      <c r="AK2278" s="110"/>
      <c r="AL2278" s="110"/>
      <c r="AM2278" s="110"/>
      <c r="AN2278" s="110"/>
      <c r="AO2278" s="110"/>
      <c r="AP2278" s="110"/>
      <c r="AQ2278" s="110"/>
      <c r="AR2278" s="110"/>
      <c r="AS2278" s="110"/>
      <c r="AT2278" s="110"/>
      <c r="AU2278" s="110"/>
      <c r="AV2278" s="110"/>
      <c r="AW2278" s="110"/>
      <c r="AX2278" s="110"/>
      <c r="AY2278" s="110"/>
      <c r="AZ2278" s="110"/>
    </row>
    <row r="2279" spans="2:52" s="16" customFormat="1" x14ac:dyDescent="0.25">
      <c r="B2279" s="53"/>
      <c r="C2279" s="15"/>
      <c r="I2279" s="15"/>
      <c r="O2279" s="110"/>
      <c r="P2279" s="110"/>
      <c r="Q2279" s="110"/>
      <c r="R2279" s="110"/>
      <c r="S2279" s="110"/>
      <c r="T2279" s="110"/>
      <c r="U2279" s="110"/>
      <c r="V2279" s="110"/>
      <c r="W2279" s="110"/>
      <c r="X2279" s="110"/>
      <c r="Y2279" s="110"/>
      <c r="Z2279" s="110"/>
      <c r="AA2279" s="110"/>
      <c r="AB2279" s="110"/>
      <c r="AC2279" s="110"/>
      <c r="AD2279" s="110"/>
      <c r="AE2279" s="110"/>
      <c r="AF2279" s="110"/>
      <c r="AG2279" s="110"/>
      <c r="AH2279" s="110"/>
      <c r="AI2279" s="110"/>
      <c r="AJ2279" s="110"/>
      <c r="AK2279" s="110"/>
      <c r="AL2279" s="110"/>
      <c r="AM2279" s="110"/>
      <c r="AN2279" s="110"/>
      <c r="AO2279" s="110"/>
      <c r="AP2279" s="110"/>
      <c r="AQ2279" s="110"/>
      <c r="AR2279" s="110"/>
      <c r="AS2279" s="110"/>
      <c r="AT2279" s="110"/>
      <c r="AU2279" s="110"/>
      <c r="AV2279" s="110"/>
      <c r="AW2279" s="110"/>
      <c r="AX2279" s="110"/>
      <c r="AY2279" s="110"/>
      <c r="AZ2279" s="110"/>
    </row>
    <row r="2280" spans="2:52" s="16" customFormat="1" x14ac:dyDescent="0.25">
      <c r="B2280" s="53"/>
      <c r="C2280" s="15"/>
      <c r="I2280" s="15"/>
      <c r="O2280" s="110"/>
      <c r="P2280" s="110"/>
      <c r="Q2280" s="110"/>
      <c r="R2280" s="110"/>
      <c r="S2280" s="110"/>
      <c r="T2280" s="110"/>
      <c r="U2280" s="110"/>
      <c r="V2280" s="110"/>
      <c r="W2280" s="110"/>
      <c r="X2280" s="110"/>
      <c r="Y2280" s="110"/>
      <c r="Z2280" s="110"/>
      <c r="AA2280" s="110"/>
      <c r="AB2280" s="110"/>
      <c r="AC2280" s="110"/>
      <c r="AD2280" s="110"/>
      <c r="AE2280" s="110"/>
      <c r="AF2280" s="110"/>
      <c r="AG2280" s="110"/>
      <c r="AH2280" s="110"/>
      <c r="AI2280" s="110"/>
      <c r="AJ2280" s="110"/>
      <c r="AK2280" s="110"/>
      <c r="AL2280" s="110"/>
      <c r="AM2280" s="110"/>
      <c r="AN2280" s="110"/>
      <c r="AO2280" s="110"/>
      <c r="AP2280" s="110"/>
      <c r="AQ2280" s="110"/>
      <c r="AR2280" s="110"/>
      <c r="AS2280" s="110"/>
      <c r="AT2280" s="110"/>
      <c r="AU2280" s="110"/>
      <c r="AV2280" s="110"/>
      <c r="AW2280" s="110"/>
      <c r="AX2280" s="110"/>
      <c r="AY2280" s="110"/>
      <c r="AZ2280" s="110"/>
    </row>
    <row r="2281" spans="2:52" s="16" customFormat="1" x14ac:dyDescent="0.25">
      <c r="B2281" s="53"/>
      <c r="C2281" s="15"/>
      <c r="I2281" s="15"/>
      <c r="O2281" s="110"/>
      <c r="P2281" s="110"/>
      <c r="Q2281" s="110"/>
      <c r="R2281" s="110"/>
      <c r="S2281" s="110"/>
      <c r="T2281" s="110"/>
      <c r="U2281" s="110"/>
      <c r="V2281" s="110"/>
      <c r="W2281" s="110"/>
      <c r="X2281" s="110"/>
      <c r="Y2281" s="110"/>
      <c r="Z2281" s="110"/>
      <c r="AA2281" s="110"/>
      <c r="AB2281" s="110"/>
      <c r="AC2281" s="110"/>
      <c r="AD2281" s="110"/>
      <c r="AE2281" s="110"/>
      <c r="AF2281" s="110"/>
      <c r="AG2281" s="110"/>
      <c r="AH2281" s="110"/>
      <c r="AI2281" s="110"/>
      <c r="AJ2281" s="110"/>
      <c r="AK2281" s="110"/>
      <c r="AL2281" s="110"/>
      <c r="AM2281" s="110"/>
      <c r="AN2281" s="110"/>
      <c r="AO2281" s="110"/>
      <c r="AP2281" s="110"/>
      <c r="AQ2281" s="110"/>
      <c r="AR2281" s="110"/>
      <c r="AS2281" s="110"/>
      <c r="AT2281" s="110"/>
      <c r="AU2281" s="110"/>
      <c r="AV2281" s="110"/>
      <c r="AW2281" s="110"/>
      <c r="AX2281" s="110"/>
      <c r="AY2281" s="110"/>
      <c r="AZ2281" s="110"/>
    </row>
    <row r="2282" spans="2:52" s="16" customFormat="1" x14ac:dyDescent="0.25">
      <c r="B2282" s="53"/>
      <c r="C2282" s="15"/>
      <c r="I2282" s="15"/>
      <c r="O2282" s="110"/>
      <c r="P2282" s="110"/>
      <c r="Q2282" s="110"/>
      <c r="R2282" s="110"/>
      <c r="S2282" s="110"/>
      <c r="T2282" s="110"/>
      <c r="U2282" s="110"/>
      <c r="V2282" s="110"/>
      <c r="W2282" s="110"/>
      <c r="X2282" s="110"/>
      <c r="Y2282" s="110"/>
      <c r="Z2282" s="110"/>
      <c r="AA2282" s="110"/>
      <c r="AB2282" s="110"/>
      <c r="AC2282" s="110"/>
      <c r="AD2282" s="110"/>
      <c r="AE2282" s="110"/>
      <c r="AF2282" s="110"/>
      <c r="AG2282" s="110"/>
      <c r="AH2282" s="110"/>
      <c r="AI2282" s="110"/>
      <c r="AJ2282" s="110"/>
      <c r="AK2282" s="110"/>
      <c r="AL2282" s="110"/>
      <c r="AM2282" s="110"/>
      <c r="AN2282" s="110"/>
      <c r="AO2282" s="110"/>
      <c r="AP2282" s="110"/>
      <c r="AQ2282" s="110"/>
      <c r="AR2282" s="110"/>
      <c r="AS2282" s="110"/>
      <c r="AT2282" s="110"/>
      <c r="AU2282" s="110"/>
      <c r="AV2282" s="110"/>
      <c r="AW2282" s="110"/>
      <c r="AX2282" s="110"/>
      <c r="AY2282" s="110"/>
      <c r="AZ2282" s="110"/>
    </row>
    <row r="2283" spans="2:52" s="16" customFormat="1" x14ac:dyDescent="0.25">
      <c r="B2283" s="53"/>
      <c r="C2283" s="15"/>
      <c r="I2283" s="15"/>
      <c r="O2283" s="110"/>
      <c r="P2283" s="110"/>
      <c r="Q2283" s="110"/>
      <c r="R2283" s="110"/>
      <c r="S2283" s="110"/>
      <c r="T2283" s="110"/>
      <c r="U2283" s="110"/>
      <c r="V2283" s="110"/>
      <c r="W2283" s="110"/>
      <c r="X2283" s="110"/>
      <c r="Y2283" s="110"/>
      <c r="Z2283" s="110"/>
      <c r="AA2283" s="110"/>
      <c r="AB2283" s="110"/>
      <c r="AC2283" s="110"/>
      <c r="AD2283" s="110"/>
      <c r="AE2283" s="110"/>
      <c r="AF2283" s="110"/>
      <c r="AG2283" s="110"/>
      <c r="AH2283" s="110"/>
      <c r="AI2283" s="110"/>
      <c r="AJ2283" s="110"/>
      <c r="AK2283" s="110"/>
      <c r="AL2283" s="110"/>
      <c r="AM2283" s="110"/>
      <c r="AN2283" s="110"/>
      <c r="AO2283" s="110"/>
      <c r="AP2283" s="110"/>
      <c r="AQ2283" s="110"/>
      <c r="AR2283" s="110"/>
      <c r="AS2283" s="110"/>
      <c r="AT2283" s="110"/>
      <c r="AU2283" s="110"/>
      <c r="AV2283" s="110"/>
      <c r="AW2283" s="110"/>
      <c r="AX2283" s="110"/>
      <c r="AY2283" s="110"/>
      <c r="AZ2283" s="110"/>
    </row>
    <row r="2284" spans="2:52" s="16" customFormat="1" x14ac:dyDescent="0.25">
      <c r="B2284" s="53"/>
      <c r="C2284" s="15"/>
      <c r="I2284" s="15"/>
      <c r="O2284" s="110"/>
      <c r="P2284" s="110"/>
      <c r="Q2284" s="110"/>
      <c r="R2284" s="110"/>
      <c r="S2284" s="110"/>
      <c r="T2284" s="110"/>
      <c r="U2284" s="110"/>
      <c r="V2284" s="110"/>
      <c r="W2284" s="110"/>
      <c r="X2284" s="110"/>
      <c r="Y2284" s="110"/>
      <c r="Z2284" s="110"/>
      <c r="AA2284" s="110"/>
      <c r="AB2284" s="110"/>
      <c r="AC2284" s="110"/>
      <c r="AD2284" s="110"/>
      <c r="AE2284" s="110"/>
      <c r="AF2284" s="110"/>
      <c r="AG2284" s="110"/>
      <c r="AH2284" s="110"/>
      <c r="AI2284" s="110"/>
      <c r="AJ2284" s="110"/>
      <c r="AK2284" s="110"/>
      <c r="AL2284" s="110"/>
      <c r="AM2284" s="110"/>
      <c r="AN2284" s="110"/>
      <c r="AO2284" s="110"/>
      <c r="AP2284" s="110"/>
      <c r="AQ2284" s="110"/>
      <c r="AR2284" s="110"/>
      <c r="AS2284" s="110"/>
      <c r="AT2284" s="110"/>
      <c r="AU2284" s="110"/>
      <c r="AV2284" s="110"/>
      <c r="AW2284" s="110"/>
      <c r="AX2284" s="110"/>
      <c r="AY2284" s="110"/>
      <c r="AZ2284" s="110"/>
    </row>
    <row r="2285" spans="2:52" s="16" customFormat="1" x14ac:dyDescent="0.25">
      <c r="B2285" s="53"/>
      <c r="C2285" s="15"/>
      <c r="I2285" s="15"/>
      <c r="O2285" s="110"/>
      <c r="P2285" s="110"/>
      <c r="Q2285" s="110"/>
      <c r="R2285" s="110"/>
      <c r="S2285" s="110"/>
      <c r="T2285" s="110"/>
      <c r="U2285" s="110"/>
      <c r="V2285" s="110"/>
      <c r="W2285" s="110"/>
      <c r="X2285" s="110"/>
      <c r="Y2285" s="110"/>
      <c r="Z2285" s="110"/>
      <c r="AA2285" s="110"/>
      <c r="AB2285" s="110"/>
      <c r="AC2285" s="110"/>
      <c r="AD2285" s="110"/>
      <c r="AE2285" s="110"/>
      <c r="AF2285" s="110"/>
      <c r="AG2285" s="110"/>
      <c r="AH2285" s="110"/>
      <c r="AI2285" s="110"/>
      <c r="AJ2285" s="110"/>
      <c r="AK2285" s="110"/>
      <c r="AL2285" s="110"/>
      <c r="AM2285" s="110"/>
      <c r="AN2285" s="110"/>
      <c r="AO2285" s="110"/>
      <c r="AP2285" s="110"/>
      <c r="AQ2285" s="110"/>
      <c r="AR2285" s="110"/>
      <c r="AS2285" s="110"/>
      <c r="AT2285" s="110"/>
      <c r="AU2285" s="110"/>
      <c r="AV2285" s="110"/>
      <c r="AW2285" s="110"/>
      <c r="AX2285" s="110"/>
      <c r="AY2285" s="110"/>
      <c r="AZ2285" s="110"/>
    </row>
    <row r="2286" spans="2:52" s="16" customFormat="1" x14ac:dyDescent="0.25">
      <c r="B2286" s="53"/>
      <c r="C2286" s="15"/>
      <c r="I2286" s="15"/>
      <c r="O2286" s="110"/>
      <c r="P2286" s="110"/>
      <c r="Q2286" s="110"/>
      <c r="R2286" s="110"/>
      <c r="S2286" s="110"/>
      <c r="T2286" s="110"/>
      <c r="U2286" s="110"/>
      <c r="V2286" s="110"/>
      <c r="W2286" s="110"/>
      <c r="X2286" s="110"/>
      <c r="Y2286" s="110"/>
      <c r="Z2286" s="110"/>
      <c r="AA2286" s="110"/>
      <c r="AB2286" s="110"/>
      <c r="AC2286" s="110"/>
      <c r="AD2286" s="110"/>
      <c r="AE2286" s="110"/>
      <c r="AF2286" s="110"/>
      <c r="AG2286" s="110"/>
      <c r="AH2286" s="110"/>
      <c r="AI2286" s="110"/>
      <c r="AJ2286" s="110"/>
      <c r="AK2286" s="110"/>
      <c r="AL2286" s="110"/>
      <c r="AM2286" s="110"/>
      <c r="AN2286" s="110"/>
      <c r="AO2286" s="110"/>
      <c r="AP2286" s="110"/>
      <c r="AQ2286" s="110"/>
      <c r="AR2286" s="110"/>
      <c r="AS2286" s="110"/>
      <c r="AT2286" s="110"/>
      <c r="AU2286" s="110"/>
      <c r="AV2286" s="110"/>
      <c r="AW2286" s="110"/>
      <c r="AX2286" s="110"/>
      <c r="AY2286" s="110"/>
      <c r="AZ2286" s="110"/>
    </row>
    <row r="2287" spans="2:52" s="16" customFormat="1" x14ac:dyDescent="0.25">
      <c r="B2287" s="53"/>
      <c r="C2287" s="15"/>
      <c r="I2287" s="15"/>
      <c r="O2287" s="110"/>
      <c r="P2287" s="110"/>
      <c r="Q2287" s="110"/>
      <c r="R2287" s="110"/>
      <c r="S2287" s="110"/>
      <c r="T2287" s="110"/>
      <c r="U2287" s="110"/>
      <c r="V2287" s="110"/>
      <c r="W2287" s="110"/>
      <c r="X2287" s="110"/>
      <c r="Y2287" s="110"/>
      <c r="Z2287" s="110"/>
      <c r="AA2287" s="110"/>
      <c r="AB2287" s="110"/>
      <c r="AC2287" s="110"/>
      <c r="AD2287" s="110"/>
      <c r="AE2287" s="110"/>
      <c r="AF2287" s="110"/>
      <c r="AG2287" s="110"/>
      <c r="AH2287" s="110"/>
      <c r="AI2287" s="110"/>
      <c r="AJ2287" s="110"/>
      <c r="AK2287" s="110"/>
      <c r="AL2287" s="110"/>
      <c r="AM2287" s="110"/>
      <c r="AN2287" s="110"/>
      <c r="AO2287" s="110"/>
      <c r="AP2287" s="110"/>
      <c r="AQ2287" s="110"/>
      <c r="AR2287" s="110"/>
      <c r="AS2287" s="110"/>
      <c r="AT2287" s="110"/>
      <c r="AU2287" s="110"/>
      <c r="AV2287" s="110"/>
      <c r="AW2287" s="110"/>
      <c r="AX2287" s="110"/>
      <c r="AY2287" s="110"/>
      <c r="AZ2287" s="110"/>
    </row>
    <row r="2288" spans="2:52" s="16" customFormat="1" x14ac:dyDescent="0.25">
      <c r="B2288" s="53"/>
      <c r="C2288" s="15"/>
      <c r="I2288" s="15"/>
      <c r="O2288" s="110"/>
      <c r="P2288" s="110"/>
      <c r="Q2288" s="110"/>
      <c r="R2288" s="110"/>
      <c r="S2288" s="110"/>
      <c r="T2288" s="110"/>
      <c r="U2288" s="110"/>
      <c r="V2288" s="110"/>
      <c r="W2288" s="110"/>
      <c r="X2288" s="110"/>
      <c r="Y2288" s="110"/>
      <c r="Z2288" s="110"/>
      <c r="AA2288" s="110"/>
      <c r="AB2288" s="110"/>
      <c r="AC2288" s="110"/>
      <c r="AD2288" s="110"/>
      <c r="AE2288" s="110"/>
      <c r="AF2288" s="110"/>
      <c r="AG2288" s="110"/>
      <c r="AH2288" s="110"/>
      <c r="AI2288" s="110"/>
      <c r="AJ2288" s="110"/>
      <c r="AK2288" s="110"/>
      <c r="AL2288" s="110"/>
      <c r="AM2288" s="110"/>
      <c r="AN2288" s="110"/>
      <c r="AO2288" s="110"/>
      <c r="AP2288" s="110"/>
      <c r="AQ2288" s="110"/>
      <c r="AR2288" s="110"/>
      <c r="AS2288" s="110"/>
      <c r="AT2288" s="110"/>
      <c r="AU2288" s="110"/>
      <c r="AV2288" s="110"/>
      <c r="AW2288" s="110"/>
      <c r="AX2288" s="110"/>
      <c r="AY2288" s="110"/>
      <c r="AZ2288" s="110"/>
    </row>
    <row r="2289" spans="2:52" s="16" customFormat="1" x14ac:dyDescent="0.25">
      <c r="B2289" s="53"/>
      <c r="C2289" s="15"/>
      <c r="I2289" s="15"/>
      <c r="O2289" s="110"/>
      <c r="P2289" s="110"/>
      <c r="Q2289" s="110"/>
      <c r="R2289" s="110"/>
      <c r="S2289" s="110"/>
      <c r="T2289" s="110"/>
      <c r="U2289" s="110"/>
      <c r="V2289" s="110"/>
      <c r="W2289" s="110"/>
      <c r="X2289" s="110"/>
      <c r="Y2289" s="110"/>
      <c r="Z2289" s="110"/>
      <c r="AA2289" s="110"/>
      <c r="AB2289" s="110"/>
      <c r="AC2289" s="110"/>
      <c r="AD2289" s="110"/>
      <c r="AE2289" s="110"/>
      <c r="AF2289" s="110"/>
      <c r="AG2289" s="110"/>
      <c r="AH2289" s="110"/>
      <c r="AI2289" s="110"/>
      <c r="AJ2289" s="110"/>
      <c r="AK2289" s="110"/>
      <c r="AL2289" s="110"/>
      <c r="AM2289" s="110"/>
      <c r="AN2289" s="110"/>
      <c r="AO2289" s="110"/>
      <c r="AP2289" s="110"/>
      <c r="AQ2289" s="110"/>
      <c r="AR2289" s="110"/>
      <c r="AS2289" s="110"/>
      <c r="AT2289" s="110"/>
      <c r="AU2289" s="110"/>
      <c r="AV2289" s="110"/>
      <c r="AW2289" s="110"/>
      <c r="AX2289" s="110"/>
      <c r="AY2289" s="110"/>
      <c r="AZ2289" s="110"/>
    </row>
    <row r="2290" spans="2:52" s="16" customFormat="1" x14ac:dyDescent="0.25">
      <c r="B2290" s="53"/>
      <c r="C2290" s="15"/>
      <c r="I2290" s="15"/>
      <c r="O2290" s="110"/>
      <c r="P2290" s="110"/>
      <c r="Q2290" s="110"/>
      <c r="R2290" s="110"/>
      <c r="S2290" s="110"/>
      <c r="T2290" s="110"/>
      <c r="U2290" s="110"/>
      <c r="V2290" s="110"/>
      <c r="W2290" s="110"/>
      <c r="X2290" s="110"/>
      <c r="Y2290" s="110"/>
      <c r="Z2290" s="110"/>
      <c r="AA2290" s="110"/>
      <c r="AB2290" s="110"/>
      <c r="AC2290" s="110"/>
      <c r="AD2290" s="110"/>
      <c r="AE2290" s="110"/>
      <c r="AF2290" s="110"/>
      <c r="AG2290" s="110"/>
      <c r="AH2290" s="110"/>
      <c r="AI2290" s="110"/>
      <c r="AJ2290" s="110"/>
      <c r="AK2290" s="110"/>
      <c r="AL2290" s="110"/>
      <c r="AM2290" s="110"/>
      <c r="AN2290" s="110"/>
      <c r="AO2290" s="110"/>
      <c r="AP2290" s="110"/>
      <c r="AQ2290" s="110"/>
      <c r="AR2290" s="110"/>
      <c r="AS2290" s="110"/>
      <c r="AT2290" s="110"/>
      <c r="AU2290" s="110"/>
      <c r="AV2290" s="110"/>
      <c r="AW2290" s="110"/>
      <c r="AX2290" s="110"/>
      <c r="AY2290" s="110"/>
      <c r="AZ2290" s="110"/>
    </row>
    <row r="2291" spans="2:52" s="16" customFormat="1" x14ac:dyDescent="0.25">
      <c r="B2291" s="53"/>
      <c r="C2291" s="15"/>
      <c r="I2291" s="15"/>
      <c r="O2291" s="110"/>
      <c r="P2291" s="110"/>
      <c r="Q2291" s="110"/>
      <c r="R2291" s="110"/>
      <c r="S2291" s="110"/>
      <c r="T2291" s="110"/>
      <c r="U2291" s="110"/>
      <c r="V2291" s="110"/>
      <c r="W2291" s="110"/>
      <c r="X2291" s="110"/>
      <c r="Y2291" s="110"/>
      <c r="Z2291" s="110"/>
      <c r="AA2291" s="110"/>
      <c r="AB2291" s="110"/>
      <c r="AC2291" s="110"/>
      <c r="AD2291" s="110"/>
      <c r="AE2291" s="110"/>
      <c r="AF2291" s="110"/>
      <c r="AG2291" s="110"/>
      <c r="AH2291" s="110"/>
      <c r="AI2291" s="110"/>
      <c r="AJ2291" s="110"/>
      <c r="AK2291" s="110"/>
      <c r="AL2291" s="110"/>
      <c r="AM2291" s="110"/>
      <c r="AN2291" s="110"/>
      <c r="AO2291" s="110"/>
      <c r="AP2291" s="110"/>
      <c r="AQ2291" s="110"/>
      <c r="AR2291" s="110"/>
      <c r="AS2291" s="110"/>
      <c r="AT2291" s="110"/>
      <c r="AU2291" s="110"/>
      <c r="AV2291" s="110"/>
      <c r="AW2291" s="110"/>
      <c r="AX2291" s="110"/>
      <c r="AY2291" s="110"/>
      <c r="AZ2291" s="110"/>
    </row>
    <row r="2292" spans="2:52" s="16" customFormat="1" x14ac:dyDescent="0.25">
      <c r="B2292" s="53"/>
      <c r="C2292" s="15"/>
      <c r="I2292" s="15"/>
      <c r="O2292" s="110"/>
      <c r="P2292" s="110"/>
      <c r="Q2292" s="110"/>
      <c r="R2292" s="110"/>
      <c r="S2292" s="110"/>
      <c r="T2292" s="110"/>
      <c r="U2292" s="110"/>
      <c r="V2292" s="110"/>
      <c r="W2292" s="110"/>
      <c r="X2292" s="110"/>
      <c r="Y2292" s="110"/>
      <c r="Z2292" s="110"/>
      <c r="AA2292" s="110"/>
      <c r="AB2292" s="110"/>
      <c r="AC2292" s="110"/>
      <c r="AD2292" s="110"/>
      <c r="AE2292" s="110"/>
      <c r="AF2292" s="110"/>
      <c r="AG2292" s="110"/>
      <c r="AH2292" s="110"/>
      <c r="AI2292" s="110"/>
      <c r="AJ2292" s="110"/>
      <c r="AK2292" s="110"/>
      <c r="AL2292" s="110"/>
      <c r="AM2292" s="110"/>
      <c r="AN2292" s="110"/>
      <c r="AO2292" s="110"/>
      <c r="AP2292" s="110"/>
      <c r="AQ2292" s="110"/>
      <c r="AR2292" s="110"/>
      <c r="AS2292" s="110"/>
      <c r="AT2292" s="110"/>
      <c r="AU2292" s="110"/>
      <c r="AV2292" s="110"/>
      <c r="AW2292" s="110"/>
      <c r="AX2292" s="110"/>
      <c r="AY2292" s="110"/>
      <c r="AZ2292" s="110"/>
    </row>
    <row r="2293" spans="2:52" s="16" customFormat="1" x14ac:dyDescent="0.25">
      <c r="B2293" s="53"/>
      <c r="C2293" s="15"/>
      <c r="I2293" s="15"/>
      <c r="O2293" s="110"/>
      <c r="P2293" s="110"/>
      <c r="Q2293" s="110"/>
      <c r="R2293" s="110"/>
      <c r="S2293" s="110"/>
      <c r="T2293" s="110"/>
      <c r="U2293" s="110"/>
      <c r="V2293" s="110"/>
      <c r="W2293" s="110"/>
      <c r="X2293" s="110"/>
      <c r="Y2293" s="110"/>
      <c r="Z2293" s="110"/>
      <c r="AA2293" s="110"/>
      <c r="AB2293" s="110"/>
      <c r="AC2293" s="110"/>
      <c r="AD2293" s="110"/>
      <c r="AE2293" s="110"/>
      <c r="AF2293" s="110"/>
      <c r="AG2293" s="110"/>
      <c r="AH2293" s="110"/>
      <c r="AI2293" s="110"/>
      <c r="AJ2293" s="110"/>
      <c r="AK2293" s="110"/>
      <c r="AL2293" s="110"/>
      <c r="AM2293" s="110"/>
      <c r="AN2293" s="110"/>
      <c r="AO2293" s="110"/>
      <c r="AP2293" s="110"/>
      <c r="AQ2293" s="110"/>
      <c r="AR2293" s="110"/>
      <c r="AS2293" s="110"/>
      <c r="AT2293" s="110"/>
      <c r="AU2293" s="110"/>
      <c r="AV2293" s="110"/>
      <c r="AW2293" s="110"/>
      <c r="AX2293" s="110"/>
      <c r="AY2293" s="110"/>
      <c r="AZ2293" s="110"/>
    </row>
    <row r="2294" spans="2:52" s="16" customFormat="1" x14ac:dyDescent="0.25">
      <c r="B2294" s="53"/>
      <c r="C2294" s="15"/>
      <c r="I2294" s="15"/>
      <c r="O2294" s="110"/>
      <c r="P2294" s="110"/>
      <c r="Q2294" s="110"/>
      <c r="R2294" s="110"/>
      <c r="S2294" s="110"/>
      <c r="T2294" s="110"/>
      <c r="U2294" s="110"/>
      <c r="V2294" s="110"/>
      <c r="W2294" s="110"/>
      <c r="X2294" s="110"/>
      <c r="Y2294" s="110"/>
      <c r="Z2294" s="110"/>
      <c r="AA2294" s="110"/>
      <c r="AB2294" s="110"/>
      <c r="AC2294" s="110"/>
      <c r="AD2294" s="110"/>
      <c r="AE2294" s="110"/>
      <c r="AF2294" s="110"/>
      <c r="AG2294" s="110"/>
      <c r="AH2294" s="110"/>
      <c r="AI2294" s="110"/>
      <c r="AJ2294" s="110"/>
      <c r="AK2294" s="110"/>
      <c r="AL2294" s="110"/>
      <c r="AM2294" s="110"/>
      <c r="AN2294" s="110"/>
      <c r="AO2294" s="110"/>
      <c r="AP2294" s="110"/>
      <c r="AQ2294" s="110"/>
      <c r="AR2294" s="110"/>
      <c r="AS2294" s="110"/>
      <c r="AT2294" s="110"/>
      <c r="AU2294" s="110"/>
      <c r="AV2294" s="110"/>
      <c r="AW2294" s="110"/>
      <c r="AX2294" s="110"/>
      <c r="AY2294" s="110"/>
      <c r="AZ2294" s="110"/>
    </row>
    <row r="2295" spans="2:52" s="16" customFormat="1" x14ac:dyDescent="0.25">
      <c r="B2295" s="53"/>
      <c r="C2295" s="15"/>
      <c r="I2295" s="15"/>
      <c r="O2295" s="110"/>
      <c r="P2295" s="110"/>
      <c r="Q2295" s="110"/>
      <c r="R2295" s="110"/>
      <c r="S2295" s="110"/>
      <c r="T2295" s="110"/>
      <c r="U2295" s="110"/>
      <c r="V2295" s="110"/>
      <c r="W2295" s="110"/>
      <c r="X2295" s="110"/>
      <c r="Y2295" s="110"/>
      <c r="Z2295" s="110"/>
      <c r="AA2295" s="110"/>
      <c r="AB2295" s="110"/>
      <c r="AC2295" s="110"/>
      <c r="AD2295" s="110"/>
      <c r="AE2295" s="110"/>
      <c r="AF2295" s="110"/>
      <c r="AG2295" s="110"/>
      <c r="AH2295" s="110"/>
      <c r="AI2295" s="110"/>
      <c r="AJ2295" s="110"/>
      <c r="AK2295" s="110"/>
      <c r="AL2295" s="110"/>
      <c r="AM2295" s="110"/>
      <c r="AN2295" s="110"/>
      <c r="AO2295" s="110"/>
      <c r="AP2295" s="110"/>
      <c r="AQ2295" s="110"/>
      <c r="AR2295" s="110"/>
      <c r="AS2295" s="110"/>
      <c r="AT2295" s="110"/>
      <c r="AU2295" s="110"/>
      <c r="AV2295" s="110"/>
      <c r="AW2295" s="110"/>
      <c r="AX2295" s="110"/>
      <c r="AY2295" s="110"/>
      <c r="AZ2295" s="110"/>
    </row>
    <row r="2296" spans="2:52" s="16" customFormat="1" x14ac:dyDescent="0.25">
      <c r="B2296" s="53"/>
      <c r="C2296" s="15"/>
      <c r="I2296" s="15"/>
      <c r="O2296" s="110"/>
      <c r="P2296" s="110"/>
      <c r="Q2296" s="110"/>
      <c r="R2296" s="110"/>
      <c r="S2296" s="110"/>
      <c r="T2296" s="110"/>
      <c r="U2296" s="110"/>
      <c r="V2296" s="110"/>
      <c r="W2296" s="110"/>
      <c r="X2296" s="110"/>
      <c r="Y2296" s="110"/>
      <c r="Z2296" s="110"/>
      <c r="AA2296" s="110"/>
      <c r="AB2296" s="110"/>
      <c r="AC2296" s="110"/>
      <c r="AD2296" s="110"/>
      <c r="AE2296" s="110"/>
      <c r="AF2296" s="110"/>
      <c r="AG2296" s="110"/>
      <c r="AH2296" s="110"/>
      <c r="AI2296" s="110"/>
      <c r="AJ2296" s="110"/>
      <c r="AK2296" s="110"/>
      <c r="AL2296" s="110"/>
      <c r="AM2296" s="110"/>
      <c r="AN2296" s="110"/>
      <c r="AO2296" s="110"/>
      <c r="AP2296" s="110"/>
      <c r="AQ2296" s="110"/>
      <c r="AR2296" s="110"/>
      <c r="AS2296" s="110"/>
      <c r="AT2296" s="110"/>
      <c r="AU2296" s="110"/>
      <c r="AV2296" s="110"/>
      <c r="AW2296" s="110"/>
      <c r="AX2296" s="110"/>
      <c r="AY2296" s="110"/>
      <c r="AZ2296" s="110"/>
    </row>
    <row r="2297" spans="2:52" s="16" customFormat="1" x14ac:dyDescent="0.25">
      <c r="B2297" s="53"/>
      <c r="C2297" s="15"/>
      <c r="I2297" s="15"/>
      <c r="O2297" s="110"/>
      <c r="P2297" s="110"/>
      <c r="Q2297" s="110"/>
      <c r="R2297" s="110"/>
      <c r="S2297" s="110"/>
      <c r="T2297" s="110"/>
      <c r="U2297" s="110"/>
      <c r="V2297" s="110"/>
      <c r="W2297" s="110"/>
      <c r="X2297" s="110"/>
      <c r="Y2297" s="110"/>
      <c r="Z2297" s="110"/>
      <c r="AA2297" s="110"/>
      <c r="AB2297" s="110"/>
      <c r="AC2297" s="110"/>
      <c r="AD2297" s="110"/>
      <c r="AE2297" s="110"/>
      <c r="AF2297" s="110"/>
      <c r="AG2297" s="110"/>
      <c r="AH2297" s="110"/>
      <c r="AI2297" s="110"/>
      <c r="AJ2297" s="110"/>
      <c r="AK2297" s="110"/>
      <c r="AL2297" s="110"/>
      <c r="AM2297" s="110"/>
      <c r="AN2297" s="110"/>
      <c r="AO2297" s="110"/>
      <c r="AP2297" s="110"/>
      <c r="AQ2297" s="110"/>
      <c r="AR2297" s="110"/>
      <c r="AS2297" s="110"/>
      <c r="AT2297" s="110"/>
      <c r="AU2297" s="110"/>
      <c r="AV2297" s="110"/>
      <c r="AW2297" s="110"/>
      <c r="AX2297" s="110"/>
      <c r="AY2297" s="110"/>
      <c r="AZ2297" s="110"/>
    </row>
    <row r="2298" spans="2:52" s="16" customFormat="1" x14ac:dyDescent="0.25">
      <c r="B2298" s="53"/>
      <c r="C2298" s="15"/>
      <c r="I2298" s="15"/>
      <c r="O2298" s="110"/>
      <c r="P2298" s="110"/>
      <c r="Q2298" s="110"/>
      <c r="R2298" s="110"/>
      <c r="S2298" s="110"/>
      <c r="T2298" s="110"/>
      <c r="U2298" s="110"/>
      <c r="V2298" s="110"/>
      <c r="W2298" s="110"/>
      <c r="X2298" s="110"/>
      <c r="Y2298" s="110"/>
      <c r="Z2298" s="110"/>
      <c r="AA2298" s="110"/>
      <c r="AB2298" s="110"/>
      <c r="AC2298" s="110"/>
      <c r="AD2298" s="110"/>
      <c r="AE2298" s="110"/>
      <c r="AF2298" s="110"/>
      <c r="AG2298" s="110"/>
      <c r="AH2298" s="110"/>
      <c r="AI2298" s="110"/>
      <c r="AJ2298" s="110"/>
      <c r="AK2298" s="110"/>
      <c r="AL2298" s="110"/>
      <c r="AM2298" s="110"/>
      <c r="AN2298" s="110"/>
      <c r="AO2298" s="110"/>
      <c r="AP2298" s="110"/>
      <c r="AQ2298" s="110"/>
      <c r="AR2298" s="110"/>
      <c r="AS2298" s="110"/>
      <c r="AT2298" s="110"/>
      <c r="AU2298" s="110"/>
      <c r="AV2298" s="110"/>
      <c r="AW2298" s="110"/>
      <c r="AX2298" s="110"/>
      <c r="AY2298" s="110"/>
      <c r="AZ2298" s="110"/>
    </row>
    <row r="2299" spans="2:52" s="16" customFormat="1" x14ac:dyDescent="0.25">
      <c r="B2299" s="53"/>
      <c r="C2299" s="15"/>
      <c r="I2299" s="15"/>
      <c r="O2299" s="110"/>
      <c r="P2299" s="110"/>
      <c r="Q2299" s="110"/>
      <c r="R2299" s="110"/>
      <c r="S2299" s="110"/>
      <c r="T2299" s="110"/>
      <c r="U2299" s="110"/>
      <c r="V2299" s="110"/>
      <c r="W2299" s="110"/>
      <c r="X2299" s="110"/>
      <c r="Y2299" s="110"/>
      <c r="Z2299" s="110"/>
      <c r="AA2299" s="110"/>
      <c r="AB2299" s="110"/>
      <c r="AC2299" s="110"/>
      <c r="AD2299" s="110"/>
      <c r="AE2299" s="110"/>
      <c r="AF2299" s="110"/>
      <c r="AG2299" s="110"/>
      <c r="AH2299" s="110"/>
      <c r="AI2299" s="110"/>
      <c r="AJ2299" s="110"/>
      <c r="AK2299" s="110"/>
      <c r="AL2299" s="110"/>
      <c r="AM2299" s="110"/>
      <c r="AN2299" s="110"/>
      <c r="AO2299" s="110"/>
      <c r="AP2299" s="110"/>
      <c r="AQ2299" s="110"/>
      <c r="AR2299" s="110"/>
      <c r="AS2299" s="110"/>
      <c r="AT2299" s="110"/>
      <c r="AU2299" s="110"/>
      <c r="AV2299" s="110"/>
      <c r="AW2299" s="110"/>
      <c r="AX2299" s="110"/>
      <c r="AY2299" s="110"/>
      <c r="AZ2299" s="110"/>
    </row>
    <row r="2300" spans="2:52" s="16" customFormat="1" x14ac:dyDescent="0.25">
      <c r="B2300" s="53"/>
      <c r="C2300" s="15"/>
      <c r="I2300" s="15"/>
      <c r="O2300" s="110"/>
      <c r="P2300" s="110"/>
      <c r="Q2300" s="110"/>
      <c r="R2300" s="110"/>
      <c r="S2300" s="110"/>
      <c r="T2300" s="110"/>
      <c r="U2300" s="110"/>
      <c r="V2300" s="110"/>
      <c r="W2300" s="110"/>
      <c r="X2300" s="110"/>
      <c r="Y2300" s="110"/>
      <c r="Z2300" s="110"/>
      <c r="AA2300" s="110"/>
      <c r="AB2300" s="110"/>
      <c r="AC2300" s="110"/>
      <c r="AD2300" s="110"/>
      <c r="AE2300" s="110"/>
      <c r="AF2300" s="110"/>
      <c r="AG2300" s="110"/>
      <c r="AH2300" s="110"/>
      <c r="AI2300" s="110"/>
      <c r="AJ2300" s="110"/>
      <c r="AK2300" s="110"/>
      <c r="AL2300" s="110"/>
      <c r="AM2300" s="110"/>
      <c r="AN2300" s="110"/>
      <c r="AO2300" s="110"/>
      <c r="AP2300" s="110"/>
      <c r="AQ2300" s="110"/>
      <c r="AR2300" s="110"/>
      <c r="AS2300" s="110"/>
      <c r="AT2300" s="110"/>
      <c r="AU2300" s="110"/>
      <c r="AV2300" s="110"/>
      <c r="AW2300" s="110"/>
      <c r="AX2300" s="110"/>
      <c r="AY2300" s="110"/>
      <c r="AZ2300" s="110"/>
    </row>
    <row r="2301" spans="2:52" s="16" customFormat="1" x14ac:dyDescent="0.25">
      <c r="B2301" s="53"/>
      <c r="C2301" s="15"/>
      <c r="I2301" s="15"/>
      <c r="O2301" s="110"/>
      <c r="P2301" s="110"/>
      <c r="Q2301" s="110"/>
      <c r="R2301" s="110"/>
      <c r="S2301" s="110"/>
      <c r="T2301" s="110"/>
      <c r="U2301" s="110"/>
      <c r="V2301" s="110"/>
      <c r="W2301" s="110"/>
      <c r="X2301" s="110"/>
      <c r="Y2301" s="110"/>
      <c r="Z2301" s="110"/>
      <c r="AA2301" s="110"/>
      <c r="AB2301" s="110"/>
      <c r="AC2301" s="110"/>
      <c r="AD2301" s="110"/>
      <c r="AE2301" s="110"/>
      <c r="AF2301" s="110"/>
      <c r="AG2301" s="110"/>
      <c r="AH2301" s="110"/>
      <c r="AI2301" s="110"/>
      <c r="AJ2301" s="110"/>
      <c r="AK2301" s="110"/>
      <c r="AL2301" s="110"/>
      <c r="AM2301" s="110"/>
      <c r="AN2301" s="110"/>
      <c r="AO2301" s="110"/>
      <c r="AP2301" s="110"/>
      <c r="AQ2301" s="110"/>
      <c r="AR2301" s="110"/>
      <c r="AS2301" s="110"/>
      <c r="AT2301" s="110"/>
      <c r="AU2301" s="110"/>
      <c r="AV2301" s="110"/>
      <c r="AW2301" s="110"/>
      <c r="AX2301" s="110"/>
      <c r="AY2301" s="110"/>
      <c r="AZ2301" s="110"/>
    </row>
    <row r="2302" spans="2:52" s="16" customFormat="1" x14ac:dyDescent="0.25">
      <c r="B2302" s="53"/>
      <c r="C2302" s="15"/>
      <c r="I2302" s="15"/>
      <c r="O2302" s="110"/>
      <c r="P2302" s="110"/>
      <c r="Q2302" s="110"/>
      <c r="R2302" s="110"/>
      <c r="S2302" s="110"/>
      <c r="T2302" s="110"/>
      <c r="U2302" s="110"/>
      <c r="V2302" s="110"/>
      <c r="W2302" s="110"/>
      <c r="X2302" s="110"/>
      <c r="Y2302" s="110"/>
      <c r="Z2302" s="110"/>
      <c r="AA2302" s="110"/>
      <c r="AB2302" s="110"/>
      <c r="AC2302" s="110"/>
      <c r="AD2302" s="110"/>
      <c r="AE2302" s="110"/>
      <c r="AF2302" s="110"/>
      <c r="AG2302" s="110"/>
      <c r="AH2302" s="110"/>
      <c r="AI2302" s="110"/>
      <c r="AJ2302" s="110"/>
      <c r="AK2302" s="110"/>
      <c r="AL2302" s="110"/>
      <c r="AM2302" s="110"/>
      <c r="AN2302" s="110"/>
      <c r="AO2302" s="110"/>
      <c r="AP2302" s="110"/>
      <c r="AQ2302" s="110"/>
      <c r="AR2302" s="110"/>
      <c r="AS2302" s="110"/>
      <c r="AT2302" s="110"/>
      <c r="AU2302" s="110"/>
      <c r="AV2302" s="110"/>
      <c r="AW2302" s="110"/>
      <c r="AX2302" s="110"/>
      <c r="AY2302" s="110"/>
      <c r="AZ2302" s="110"/>
    </row>
    <row r="2303" spans="2:52" s="16" customFormat="1" x14ac:dyDescent="0.25">
      <c r="B2303" s="53"/>
      <c r="C2303" s="15"/>
      <c r="I2303" s="15"/>
      <c r="O2303" s="110"/>
      <c r="P2303" s="110"/>
      <c r="Q2303" s="110"/>
      <c r="R2303" s="110"/>
      <c r="S2303" s="110"/>
      <c r="T2303" s="110"/>
      <c r="U2303" s="110"/>
      <c r="V2303" s="110"/>
      <c r="W2303" s="110"/>
      <c r="X2303" s="110"/>
      <c r="Y2303" s="110"/>
      <c r="Z2303" s="110"/>
      <c r="AA2303" s="110"/>
      <c r="AB2303" s="110"/>
      <c r="AC2303" s="110"/>
      <c r="AD2303" s="110"/>
      <c r="AE2303" s="110"/>
      <c r="AF2303" s="110"/>
      <c r="AG2303" s="110"/>
      <c r="AH2303" s="110"/>
      <c r="AI2303" s="110"/>
      <c r="AJ2303" s="110"/>
      <c r="AK2303" s="110"/>
      <c r="AL2303" s="110"/>
      <c r="AM2303" s="110"/>
      <c r="AN2303" s="110"/>
      <c r="AO2303" s="110"/>
      <c r="AP2303" s="110"/>
      <c r="AQ2303" s="110"/>
      <c r="AR2303" s="110"/>
      <c r="AS2303" s="110"/>
      <c r="AT2303" s="110"/>
      <c r="AU2303" s="110"/>
      <c r="AV2303" s="110"/>
      <c r="AW2303" s="110"/>
      <c r="AX2303" s="110"/>
      <c r="AY2303" s="110"/>
      <c r="AZ2303" s="110"/>
    </row>
    <row r="2304" spans="2:52" s="16" customFormat="1" x14ac:dyDescent="0.25">
      <c r="B2304" s="53"/>
      <c r="C2304" s="15"/>
      <c r="I2304" s="15"/>
      <c r="O2304" s="110"/>
      <c r="P2304" s="110"/>
      <c r="Q2304" s="110"/>
      <c r="R2304" s="110"/>
      <c r="S2304" s="110"/>
      <c r="T2304" s="110"/>
      <c r="U2304" s="110"/>
      <c r="V2304" s="110"/>
      <c r="W2304" s="110"/>
      <c r="X2304" s="110"/>
      <c r="Y2304" s="110"/>
      <c r="Z2304" s="110"/>
      <c r="AA2304" s="110"/>
      <c r="AB2304" s="110"/>
      <c r="AC2304" s="110"/>
      <c r="AD2304" s="110"/>
      <c r="AE2304" s="110"/>
      <c r="AF2304" s="110"/>
      <c r="AG2304" s="110"/>
      <c r="AH2304" s="110"/>
      <c r="AI2304" s="110"/>
      <c r="AJ2304" s="110"/>
      <c r="AK2304" s="110"/>
      <c r="AL2304" s="110"/>
      <c r="AM2304" s="110"/>
      <c r="AN2304" s="110"/>
      <c r="AO2304" s="110"/>
      <c r="AP2304" s="110"/>
      <c r="AQ2304" s="110"/>
      <c r="AR2304" s="110"/>
      <c r="AS2304" s="110"/>
      <c r="AT2304" s="110"/>
      <c r="AU2304" s="110"/>
      <c r="AV2304" s="110"/>
      <c r="AW2304" s="110"/>
      <c r="AX2304" s="110"/>
      <c r="AY2304" s="110"/>
      <c r="AZ2304" s="110"/>
    </row>
    <row r="2305" spans="2:52" s="16" customFormat="1" x14ac:dyDescent="0.25">
      <c r="B2305" s="53"/>
      <c r="C2305" s="15"/>
      <c r="I2305" s="15"/>
      <c r="O2305" s="110"/>
      <c r="P2305" s="110"/>
      <c r="Q2305" s="110"/>
      <c r="R2305" s="110"/>
      <c r="S2305" s="110"/>
      <c r="T2305" s="110"/>
      <c r="U2305" s="110"/>
      <c r="V2305" s="110"/>
      <c r="W2305" s="110"/>
      <c r="X2305" s="110"/>
      <c r="Y2305" s="110"/>
      <c r="Z2305" s="110"/>
      <c r="AA2305" s="110"/>
      <c r="AB2305" s="110"/>
      <c r="AC2305" s="110"/>
      <c r="AD2305" s="110"/>
      <c r="AE2305" s="110"/>
      <c r="AF2305" s="110"/>
      <c r="AG2305" s="110"/>
      <c r="AH2305" s="110"/>
      <c r="AI2305" s="110"/>
      <c r="AJ2305" s="110"/>
      <c r="AK2305" s="110"/>
      <c r="AL2305" s="110"/>
      <c r="AM2305" s="110"/>
      <c r="AN2305" s="110"/>
      <c r="AO2305" s="110"/>
      <c r="AP2305" s="110"/>
      <c r="AQ2305" s="110"/>
      <c r="AR2305" s="110"/>
      <c r="AS2305" s="110"/>
      <c r="AT2305" s="110"/>
      <c r="AU2305" s="110"/>
      <c r="AV2305" s="110"/>
      <c r="AW2305" s="110"/>
      <c r="AX2305" s="110"/>
      <c r="AY2305" s="110"/>
      <c r="AZ2305" s="110"/>
    </row>
    <row r="2306" spans="2:52" s="16" customFormat="1" x14ac:dyDescent="0.25">
      <c r="B2306" s="53"/>
      <c r="C2306" s="15"/>
      <c r="I2306" s="15"/>
      <c r="O2306" s="110"/>
      <c r="P2306" s="110"/>
      <c r="Q2306" s="110"/>
      <c r="R2306" s="110"/>
      <c r="S2306" s="110"/>
      <c r="T2306" s="110"/>
      <c r="U2306" s="110"/>
      <c r="V2306" s="110"/>
      <c r="W2306" s="110"/>
      <c r="X2306" s="110"/>
      <c r="Y2306" s="110"/>
      <c r="Z2306" s="110"/>
      <c r="AA2306" s="110"/>
      <c r="AB2306" s="110"/>
      <c r="AC2306" s="110"/>
      <c r="AD2306" s="110"/>
      <c r="AE2306" s="110"/>
      <c r="AF2306" s="110"/>
      <c r="AG2306" s="110"/>
      <c r="AH2306" s="110"/>
      <c r="AI2306" s="110"/>
      <c r="AJ2306" s="110"/>
      <c r="AK2306" s="110"/>
      <c r="AL2306" s="110"/>
      <c r="AM2306" s="110"/>
      <c r="AN2306" s="110"/>
      <c r="AO2306" s="110"/>
      <c r="AP2306" s="110"/>
      <c r="AQ2306" s="110"/>
      <c r="AR2306" s="110"/>
      <c r="AS2306" s="110"/>
      <c r="AT2306" s="110"/>
      <c r="AU2306" s="110"/>
      <c r="AV2306" s="110"/>
      <c r="AW2306" s="110"/>
      <c r="AX2306" s="110"/>
      <c r="AY2306" s="110"/>
      <c r="AZ2306" s="110"/>
    </row>
    <row r="2307" spans="2:52" s="16" customFormat="1" x14ac:dyDescent="0.25">
      <c r="B2307" s="53"/>
      <c r="C2307" s="15"/>
      <c r="I2307" s="15"/>
      <c r="O2307" s="110"/>
      <c r="P2307" s="110"/>
      <c r="Q2307" s="110"/>
      <c r="R2307" s="110"/>
      <c r="S2307" s="110"/>
      <c r="T2307" s="110"/>
      <c r="U2307" s="110"/>
      <c r="V2307" s="110"/>
      <c r="W2307" s="110"/>
      <c r="X2307" s="110"/>
      <c r="Y2307" s="110"/>
      <c r="Z2307" s="110"/>
      <c r="AA2307" s="110"/>
      <c r="AB2307" s="110"/>
      <c r="AC2307" s="110"/>
      <c r="AD2307" s="110"/>
      <c r="AE2307" s="110"/>
      <c r="AF2307" s="110"/>
      <c r="AG2307" s="110"/>
      <c r="AH2307" s="110"/>
      <c r="AI2307" s="110"/>
      <c r="AJ2307" s="110"/>
      <c r="AK2307" s="110"/>
      <c r="AL2307" s="110"/>
      <c r="AM2307" s="110"/>
      <c r="AN2307" s="110"/>
      <c r="AO2307" s="110"/>
      <c r="AP2307" s="110"/>
      <c r="AQ2307" s="110"/>
      <c r="AR2307" s="110"/>
      <c r="AS2307" s="110"/>
      <c r="AT2307" s="110"/>
      <c r="AU2307" s="110"/>
      <c r="AV2307" s="110"/>
      <c r="AW2307" s="110"/>
      <c r="AX2307" s="110"/>
      <c r="AY2307" s="110"/>
      <c r="AZ2307" s="110"/>
    </row>
    <row r="2308" spans="2:52" s="16" customFormat="1" x14ac:dyDescent="0.25">
      <c r="B2308" s="53"/>
      <c r="C2308" s="15"/>
      <c r="I2308" s="15"/>
      <c r="O2308" s="110"/>
      <c r="P2308" s="110"/>
      <c r="Q2308" s="110"/>
      <c r="R2308" s="110"/>
      <c r="S2308" s="110"/>
      <c r="T2308" s="110"/>
      <c r="U2308" s="110"/>
      <c r="V2308" s="110"/>
      <c r="W2308" s="110"/>
      <c r="X2308" s="110"/>
      <c r="Y2308" s="110"/>
      <c r="Z2308" s="110"/>
      <c r="AA2308" s="110"/>
      <c r="AB2308" s="110"/>
      <c r="AC2308" s="110"/>
      <c r="AD2308" s="110"/>
      <c r="AE2308" s="110"/>
      <c r="AF2308" s="110"/>
      <c r="AG2308" s="110"/>
      <c r="AH2308" s="110"/>
      <c r="AI2308" s="110"/>
      <c r="AJ2308" s="110"/>
      <c r="AK2308" s="110"/>
      <c r="AL2308" s="110"/>
      <c r="AM2308" s="110"/>
      <c r="AN2308" s="110"/>
      <c r="AO2308" s="110"/>
      <c r="AP2308" s="110"/>
      <c r="AQ2308" s="110"/>
      <c r="AR2308" s="110"/>
      <c r="AS2308" s="110"/>
      <c r="AT2308" s="110"/>
      <c r="AU2308" s="110"/>
      <c r="AV2308" s="110"/>
      <c r="AW2308" s="110"/>
      <c r="AX2308" s="110"/>
      <c r="AY2308" s="110"/>
      <c r="AZ2308" s="110"/>
    </row>
    <row r="2309" spans="2:52" s="16" customFormat="1" x14ac:dyDescent="0.25">
      <c r="B2309" s="53"/>
      <c r="C2309" s="15"/>
      <c r="I2309" s="15"/>
      <c r="O2309" s="110"/>
      <c r="P2309" s="110"/>
      <c r="Q2309" s="110"/>
      <c r="R2309" s="110"/>
      <c r="S2309" s="110"/>
      <c r="T2309" s="110"/>
      <c r="U2309" s="110"/>
      <c r="V2309" s="110"/>
      <c r="W2309" s="110"/>
      <c r="X2309" s="110"/>
      <c r="Y2309" s="110"/>
      <c r="Z2309" s="110"/>
      <c r="AA2309" s="110"/>
      <c r="AB2309" s="110"/>
      <c r="AC2309" s="110"/>
      <c r="AD2309" s="110"/>
      <c r="AE2309" s="110"/>
      <c r="AF2309" s="110"/>
      <c r="AG2309" s="110"/>
      <c r="AH2309" s="110"/>
      <c r="AI2309" s="110"/>
      <c r="AJ2309" s="110"/>
      <c r="AK2309" s="110"/>
      <c r="AL2309" s="110"/>
      <c r="AM2309" s="110"/>
      <c r="AN2309" s="110"/>
      <c r="AO2309" s="110"/>
      <c r="AP2309" s="110"/>
      <c r="AQ2309" s="110"/>
      <c r="AR2309" s="110"/>
      <c r="AS2309" s="110"/>
      <c r="AT2309" s="110"/>
      <c r="AU2309" s="110"/>
      <c r="AV2309" s="110"/>
      <c r="AW2309" s="110"/>
      <c r="AX2309" s="110"/>
      <c r="AY2309" s="110"/>
      <c r="AZ2309" s="110"/>
    </row>
    <row r="2310" spans="2:52" s="16" customFormat="1" x14ac:dyDescent="0.25">
      <c r="B2310" s="53"/>
      <c r="C2310" s="15"/>
      <c r="I2310" s="15"/>
      <c r="O2310" s="110"/>
      <c r="P2310" s="110"/>
      <c r="Q2310" s="110"/>
      <c r="R2310" s="110"/>
      <c r="S2310" s="110"/>
      <c r="T2310" s="110"/>
      <c r="U2310" s="110"/>
      <c r="V2310" s="110"/>
      <c r="W2310" s="110"/>
      <c r="X2310" s="110"/>
      <c r="Y2310" s="110"/>
      <c r="Z2310" s="110"/>
      <c r="AA2310" s="110"/>
      <c r="AB2310" s="110"/>
      <c r="AC2310" s="110"/>
      <c r="AD2310" s="110"/>
      <c r="AE2310" s="110"/>
      <c r="AF2310" s="110"/>
      <c r="AG2310" s="110"/>
      <c r="AH2310" s="110"/>
      <c r="AI2310" s="110"/>
      <c r="AJ2310" s="110"/>
      <c r="AK2310" s="110"/>
      <c r="AL2310" s="110"/>
      <c r="AM2310" s="110"/>
      <c r="AN2310" s="110"/>
      <c r="AO2310" s="110"/>
      <c r="AP2310" s="110"/>
      <c r="AQ2310" s="110"/>
      <c r="AR2310" s="110"/>
      <c r="AS2310" s="110"/>
      <c r="AT2310" s="110"/>
      <c r="AU2310" s="110"/>
      <c r="AV2310" s="110"/>
      <c r="AW2310" s="110"/>
      <c r="AX2310" s="110"/>
      <c r="AY2310" s="110"/>
      <c r="AZ2310" s="110"/>
    </row>
    <row r="2311" spans="2:52" s="16" customFormat="1" x14ac:dyDescent="0.25">
      <c r="B2311" s="53"/>
      <c r="C2311" s="15"/>
      <c r="I2311" s="15"/>
      <c r="O2311" s="110"/>
      <c r="P2311" s="110"/>
      <c r="Q2311" s="110"/>
      <c r="R2311" s="110"/>
      <c r="S2311" s="110"/>
      <c r="T2311" s="110"/>
      <c r="U2311" s="110"/>
      <c r="V2311" s="110"/>
      <c r="W2311" s="110"/>
      <c r="X2311" s="110"/>
      <c r="Y2311" s="110"/>
      <c r="Z2311" s="110"/>
      <c r="AA2311" s="110"/>
      <c r="AB2311" s="110"/>
      <c r="AC2311" s="110"/>
      <c r="AD2311" s="110"/>
      <c r="AE2311" s="110"/>
      <c r="AF2311" s="110"/>
      <c r="AG2311" s="110"/>
      <c r="AH2311" s="110"/>
      <c r="AI2311" s="110"/>
      <c r="AJ2311" s="110"/>
      <c r="AK2311" s="110"/>
      <c r="AL2311" s="110"/>
      <c r="AM2311" s="110"/>
      <c r="AN2311" s="110"/>
      <c r="AO2311" s="110"/>
      <c r="AP2311" s="110"/>
      <c r="AQ2311" s="110"/>
      <c r="AR2311" s="110"/>
      <c r="AS2311" s="110"/>
      <c r="AT2311" s="110"/>
      <c r="AU2311" s="110"/>
      <c r="AV2311" s="110"/>
      <c r="AW2311" s="110"/>
      <c r="AX2311" s="110"/>
      <c r="AY2311" s="110"/>
      <c r="AZ2311" s="110"/>
    </row>
    <row r="2312" spans="2:52" s="16" customFormat="1" x14ac:dyDescent="0.25">
      <c r="B2312" s="53"/>
      <c r="C2312" s="15"/>
      <c r="I2312" s="15"/>
      <c r="O2312" s="110"/>
      <c r="P2312" s="110"/>
      <c r="Q2312" s="110"/>
      <c r="R2312" s="110"/>
      <c r="S2312" s="110"/>
      <c r="T2312" s="110"/>
      <c r="U2312" s="110"/>
      <c r="V2312" s="110"/>
      <c r="W2312" s="110"/>
      <c r="X2312" s="110"/>
      <c r="Y2312" s="110"/>
      <c r="Z2312" s="110"/>
      <c r="AA2312" s="110"/>
      <c r="AB2312" s="110"/>
      <c r="AC2312" s="110"/>
      <c r="AD2312" s="110"/>
      <c r="AE2312" s="110"/>
      <c r="AF2312" s="110"/>
      <c r="AG2312" s="110"/>
      <c r="AH2312" s="110"/>
      <c r="AI2312" s="110"/>
      <c r="AJ2312" s="110"/>
      <c r="AK2312" s="110"/>
      <c r="AL2312" s="110"/>
      <c r="AM2312" s="110"/>
      <c r="AN2312" s="110"/>
      <c r="AO2312" s="110"/>
      <c r="AP2312" s="110"/>
      <c r="AQ2312" s="110"/>
      <c r="AR2312" s="110"/>
      <c r="AS2312" s="110"/>
      <c r="AT2312" s="110"/>
      <c r="AU2312" s="110"/>
      <c r="AV2312" s="110"/>
      <c r="AW2312" s="110"/>
      <c r="AX2312" s="110"/>
      <c r="AY2312" s="110"/>
      <c r="AZ2312" s="110"/>
    </row>
    <row r="2313" spans="2:52" s="16" customFormat="1" x14ac:dyDescent="0.25">
      <c r="B2313" s="53"/>
      <c r="C2313" s="15"/>
      <c r="I2313" s="15"/>
      <c r="O2313" s="110"/>
      <c r="P2313" s="110"/>
      <c r="Q2313" s="110"/>
      <c r="R2313" s="110"/>
      <c r="S2313" s="110"/>
      <c r="T2313" s="110"/>
      <c r="U2313" s="110"/>
      <c r="V2313" s="110"/>
      <c r="W2313" s="110"/>
      <c r="X2313" s="110"/>
      <c r="Y2313" s="110"/>
      <c r="Z2313" s="110"/>
      <c r="AA2313" s="110"/>
      <c r="AB2313" s="110"/>
      <c r="AC2313" s="110"/>
      <c r="AD2313" s="110"/>
      <c r="AE2313" s="110"/>
      <c r="AF2313" s="110"/>
      <c r="AG2313" s="110"/>
      <c r="AH2313" s="110"/>
      <c r="AI2313" s="110"/>
      <c r="AJ2313" s="110"/>
      <c r="AK2313" s="110"/>
      <c r="AL2313" s="110"/>
      <c r="AM2313" s="110"/>
      <c r="AN2313" s="110"/>
      <c r="AO2313" s="110"/>
      <c r="AP2313" s="110"/>
      <c r="AQ2313" s="110"/>
      <c r="AR2313" s="110"/>
      <c r="AS2313" s="110"/>
      <c r="AT2313" s="110"/>
      <c r="AU2313" s="110"/>
      <c r="AV2313" s="110"/>
      <c r="AW2313" s="110"/>
      <c r="AX2313" s="110"/>
      <c r="AY2313" s="110"/>
      <c r="AZ2313" s="110"/>
    </row>
    <row r="2314" spans="2:52" s="16" customFormat="1" x14ac:dyDescent="0.25">
      <c r="B2314" s="53"/>
      <c r="C2314" s="15"/>
      <c r="I2314" s="15"/>
      <c r="O2314" s="110"/>
      <c r="P2314" s="110"/>
      <c r="Q2314" s="110"/>
      <c r="R2314" s="110"/>
      <c r="S2314" s="110"/>
      <c r="T2314" s="110"/>
      <c r="U2314" s="110"/>
      <c r="V2314" s="110"/>
      <c r="W2314" s="110"/>
      <c r="X2314" s="110"/>
      <c r="Y2314" s="110"/>
      <c r="Z2314" s="110"/>
      <c r="AA2314" s="110"/>
      <c r="AB2314" s="110"/>
      <c r="AC2314" s="110"/>
      <c r="AD2314" s="110"/>
      <c r="AE2314" s="110"/>
      <c r="AF2314" s="110"/>
      <c r="AG2314" s="110"/>
      <c r="AH2314" s="110"/>
      <c r="AI2314" s="110"/>
      <c r="AJ2314" s="110"/>
      <c r="AK2314" s="110"/>
      <c r="AL2314" s="110"/>
      <c r="AM2314" s="110"/>
      <c r="AN2314" s="110"/>
      <c r="AO2314" s="110"/>
      <c r="AP2314" s="110"/>
      <c r="AQ2314" s="110"/>
      <c r="AR2314" s="110"/>
      <c r="AS2314" s="110"/>
      <c r="AT2314" s="110"/>
      <c r="AU2314" s="110"/>
      <c r="AV2314" s="110"/>
      <c r="AW2314" s="110"/>
      <c r="AX2314" s="110"/>
      <c r="AY2314" s="110"/>
      <c r="AZ2314" s="110"/>
    </row>
    <row r="2315" spans="2:52" s="16" customFormat="1" x14ac:dyDescent="0.25">
      <c r="B2315" s="53"/>
      <c r="C2315" s="15"/>
      <c r="I2315" s="15"/>
      <c r="O2315" s="110"/>
      <c r="P2315" s="110"/>
      <c r="Q2315" s="110"/>
      <c r="R2315" s="110"/>
      <c r="S2315" s="110"/>
      <c r="T2315" s="110"/>
      <c r="U2315" s="110"/>
      <c r="V2315" s="110"/>
      <c r="W2315" s="110"/>
      <c r="X2315" s="110"/>
      <c r="Y2315" s="110"/>
      <c r="Z2315" s="110"/>
      <c r="AA2315" s="110"/>
      <c r="AB2315" s="110"/>
      <c r="AC2315" s="110"/>
      <c r="AD2315" s="110"/>
      <c r="AE2315" s="110"/>
      <c r="AF2315" s="110"/>
      <c r="AG2315" s="110"/>
      <c r="AH2315" s="110"/>
      <c r="AI2315" s="110"/>
      <c r="AJ2315" s="110"/>
      <c r="AK2315" s="110"/>
      <c r="AL2315" s="110"/>
      <c r="AM2315" s="110"/>
      <c r="AN2315" s="110"/>
      <c r="AO2315" s="110"/>
      <c r="AP2315" s="110"/>
      <c r="AQ2315" s="110"/>
      <c r="AR2315" s="110"/>
      <c r="AS2315" s="110"/>
      <c r="AT2315" s="110"/>
      <c r="AU2315" s="110"/>
      <c r="AV2315" s="110"/>
      <c r="AW2315" s="110"/>
      <c r="AX2315" s="110"/>
      <c r="AY2315" s="110"/>
      <c r="AZ2315" s="110"/>
    </row>
    <row r="2316" spans="2:52" s="16" customFormat="1" x14ac:dyDescent="0.25">
      <c r="B2316" s="53"/>
      <c r="C2316" s="15"/>
      <c r="I2316" s="15"/>
      <c r="O2316" s="110"/>
      <c r="P2316" s="110"/>
      <c r="Q2316" s="110"/>
      <c r="R2316" s="110"/>
      <c r="S2316" s="110"/>
      <c r="T2316" s="110"/>
      <c r="U2316" s="110"/>
      <c r="V2316" s="110"/>
      <c r="W2316" s="110"/>
      <c r="X2316" s="110"/>
      <c r="Y2316" s="110"/>
      <c r="Z2316" s="110"/>
      <c r="AA2316" s="110"/>
      <c r="AB2316" s="110"/>
      <c r="AC2316" s="110"/>
      <c r="AD2316" s="110"/>
      <c r="AE2316" s="110"/>
      <c r="AF2316" s="110"/>
      <c r="AG2316" s="110"/>
      <c r="AH2316" s="110"/>
      <c r="AI2316" s="110"/>
      <c r="AJ2316" s="110"/>
      <c r="AK2316" s="110"/>
      <c r="AL2316" s="110"/>
      <c r="AM2316" s="110"/>
      <c r="AN2316" s="110"/>
      <c r="AO2316" s="110"/>
      <c r="AP2316" s="110"/>
      <c r="AQ2316" s="110"/>
      <c r="AR2316" s="110"/>
      <c r="AS2316" s="110"/>
      <c r="AT2316" s="110"/>
      <c r="AU2316" s="110"/>
      <c r="AV2316" s="110"/>
      <c r="AW2316" s="110"/>
      <c r="AX2316" s="110"/>
      <c r="AY2316" s="110"/>
      <c r="AZ2316" s="110"/>
    </row>
    <row r="2317" spans="2:52" s="16" customFormat="1" x14ac:dyDescent="0.25">
      <c r="B2317" s="53"/>
      <c r="C2317" s="15"/>
      <c r="I2317" s="15"/>
      <c r="O2317" s="110"/>
      <c r="P2317" s="110"/>
      <c r="Q2317" s="110"/>
      <c r="R2317" s="110"/>
      <c r="S2317" s="110"/>
      <c r="T2317" s="110"/>
      <c r="U2317" s="110"/>
      <c r="V2317" s="110"/>
      <c r="W2317" s="110"/>
      <c r="X2317" s="110"/>
      <c r="Y2317" s="110"/>
      <c r="Z2317" s="110"/>
      <c r="AA2317" s="110"/>
      <c r="AB2317" s="110"/>
      <c r="AC2317" s="110"/>
      <c r="AD2317" s="110"/>
      <c r="AE2317" s="110"/>
      <c r="AF2317" s="110"/>
      <c r="AG2317" s="110"/>
      <c r="AH2317" s="110"/>
      <c r="AI2317" s="110"/>
      <c r="AJ2317" s="110"/>
      <c r="AK2317" s="110"/>
      <c r="AL2317" s="110"/>
      <c r="AM2317" s="110"/>
      <c r="AN2317" s="110"/>
      <c r="AO2317" s="110"/>
      <c r="AP2317" s="110"/>
      <c r="AQ2317" s="110"/>
      <c r="AR2317" s="110"/>
      <c r="AS2317" s="110"/>
      <c r="AT2317" s="110"/>
      <c r="AU2317" s="110"/>
      <c r="AV2317" s="110"/>
      <c r="AW2317" s="110"/>
      <c r="AX2317" s="110"/>
      <c r="AY2317" s="110"/>
      <c r="AZ2317" s="110"/>
    </row>
    <row r="2318" spans="2:52" s="16" customFormat="1" x14ac:dyDescent="0.25">
      <c r="B2318" s="53"/>
      <c r="C2318" s="15"/>
      <c r="I2318" s="15"/>
      <c r="O2318" s="110"/>
      <c r="P2318" s="110"/>
      <c r="Q2318" s="110"/>
      <c r="R2318" s="110"/>
      <c r="S2318" s="110"/>
      <c r="T2318" s="110"/>
      <c r="U2318" s="110"/>
      <c r="V2318" s="110"/>
      <c r="W2318" s="110"/>
      <c r="X2318" s="110"/>
      <c r="Y2318" s="110"/>
      <c r="Z2318" s="110"/>
      <c r="AA2318" s="110"/>
      <c r="AB2318" s="110"/>
      <c r="AC2318" s="110"/>
      <c r="AD2318" s="110"/>
      <c r="AE2318" s="110"/>
      <c r="AF2318" s="110"/>
      <c r="AG2318" s="110"/>
      <c r="AH2318" s="110"/>
      <c r="AI2318" s="110"/>
      <c r="AJ2318" s="110"/>
      <c r="AK2318" s="110"/>
      <c r="AL2318" s="110"/>
      <c r="AM2318" s="110"/>
      <c r="AN2318" s="110"/>
      <c r="AO2318" s="110"/>
      <c r="AP2318" s="110"/>
      <c r="AQ2318" s="110"/>
      <c r="AR2318" s="110"/>
      <c r="AS2318" s="110"/>
      <c r="AT2318" s="110"/>
      <c r="AU2318" s="110"/>
      <c r="AV2318" s="110"/>
      <c r="AW2318" s="110"/>
      <c r="AX2318" s="110"/>
      <c r="AY2318" s="110"/>
      <c r="AZ2318" s="110"/>
    </row>
    <row r="2319" spans="2:52" s="16" customFormat="1" x14ac:dyDescent="0.25">
      <c r="B2319" s="53"/>
      <c r="C2319" s="15"/>
      <c r="I2319" s="15"/>
      <c r="O2319" s="110"/>
      <c r="P2319" s="110"/>
      <c r="Q2319" s="110"/>
      <c r="R2319" s="110"/>
      <c r="S2319" s="110"/>
      <c r="T2319" s="110"/>
      <c r="U2319" s="110"/>
      <c r="V2319" s="110"/>
      <c r="W2319" s="110"/>
      <c r="X2319" s="110"/>
      <c r="Y2319" s="110"/>
      <c r="Z2319" s="110"/>
      <c r="AA2319" s="110"/>
      <c r="AB2319" s="110"/>
      <c r="AC2319" s="110"/>
      <c r="AD2319" s="110"/>
      <c r="AE2319" s="110"/>
      <c r="AF2319" s="110"/>
      <c r="AG2319" s="110"/>
      <c r="AH2319" s="110"/>
      <c r="AI2319" s="110"/>
      <c r="AJ2319" s="110"/>
      <c r="AK2319" s="110"/>
      <c r="AL2319" s="110"/>
      <c r="AM2319" s="110"/>
      <c r="AN2319" s="110"/>
      <c r="AO2319" s="110"/>
      <c r="AP2319" s="110"/>
      <c r="AQ2319" s="110"/>
      <c r="AR2319" s="110"/>
      <c r="AS2319" s="110"/>
      <c r="AT2319" s="110"/>
      <c r="AU2319" s="110"/>
      <c r="AV2319" s="110"/>
      <c r="AW2319" s="110"/>
      <c r="AX2319" s="110"/>
      <c r="AY2319" s="110"/>
      <c r="AZ2319" s="110"/>
    </row>
    <row r="2320" spans="2:52" s="16" customFormat="1" x14ac:dyDescent="0.25">
      <c r="B2320" s="53"/>
      <c r="C2320" s="15"/>
      <c r="I2320" s="15"/>
      <c r="O2320" s="110"/>
      <c r="P2320" s="110"/>
      <c r="Q2320" s="110"/>
      <c r="R2320" s="110"/>
      <c r="S2320" s="110"/>
      <c r="T2320" s="110"/>
      <c r="U2320" s="110"/>
      <c r="V2320" s="110"/>
      <c r="W2320" s="110"/>
      <c r="X2320" s="110"/>
      <c r="Y2320" s="110"/>
      <c r="Z2320" s="110"/>
      <c r="AA2320" s="110"/>
      <c r="AB2320" s="110"/>
      <c r="AC2320" s="110"/>
      <c r="AD2320" s="110"/>
      <c r="AE2320" s="110"/>
      <c r="AF2320" s="110"/>
      <c r="AG2320" s="110"/>
      <c r="AH2320" s="110"/>
      <c r="AI2320" s="110"/>
      <c r="AJ2320" s="110"/>
      <c r="AK2320" s="110"/>
      <c r="AL2320" s="110"/>
      <c r="AM2320" s="110"/>
      <c r="AN2320" s="110"/>
      <c r="AO2320" s="110"/>
      <c r="AP2320" s="110"/>
      <c r="AQ2320" s="110"/>
      <c r="AR2320" s="110"/>
      <c r="AS2320" s="110"/>
      <c r="AT2320" s="110"/>
      <c r="AU2320" s="110"/>
      <c r="AV2320" s="110"/>
      <c r="AW2320" s="110"/>
      <c r="AX2320" s="110"/>
      <c r="AY2320" s="110"/>
      <c r="AZ2320" s="110"/>
    </row>
    <row r="2321" spans="2:52" s="16" customFormat="1" x14ac:dyDescent="0.25">
      <c r="B2321" s="53"/>
      <c r="C2321" s="15"/>
      <c r="I2321" s="15"/>
      <c r="O2321" s="110"/>
      <c r="P2321" s="110"/>
      <c r="Q2321" s="110"/>
      <c r="R2321" s="110"/>
      <c r="S2321" s="110"/>
      <c r="T2321" s="110"/>
      <c r="U2321" s="110"/>
      <c r="V2321" s="110"/>
      <c r="W2321" s="110"/>
      <c r="X2321" s="110"/>
      <c r="Y2321" s="110"/>
      <c r="Z2321" s="110"/>
      <c r="AA2321" s="110"/>
      <c r="AB2321" s="110"/>
      <c r="AC2321" s="110"/>
      <c r="AD2321" s="110"/>
      <c r="AE2321" s="110"/>
      <c r="AF2321" s="110"/>
      <c r="AG2321" s="110"/>
      <c r="AH2321" s="110"/>
      <c r="AI2321" s="110"/>
      <c r="AJ2321" s="110"/>
      <c r="AK2321" s="110"/>
      <c r="AL2321" s="110"/>
      <c r="AM2321" s="110"/>
      <c r="AN2321" s="110"/>
      <c r="AO2321" s="110"/>
      <c r="AP2321" s="110"/>
      <c r="AQ2321" s="110"/>
      <c r="AR2321" s="110"/>
      <c r="AS2321" s="110"/>
      <c r="AT2321" s="110"/>
      <c r="AU2321" s="110"/>
      <c r="AV2321" s="110"/>
      <c r="AW2321" s="110"/>
      <c r="AX2321" s="110"/>
      <c r="AY2321" s="110"/>
      <c r="AZ2321" s="110"/>
    </row>
    <row r="2322" spans="2:52" s="16" customFormat="1" x14ac:dyDescent="0.25">
      <c r="B2322" s="53"/>
      <c r="C2322" s="15"/>
      <c r="I2322" s="15"/>
      <c r="O2322" s="110"/>
      <c r="P2322" s="110"/>
      <c r="Q2322" s="110"/>
      <c r="R2322" s="110"/>
      <c r="S2322" s="110"/>
      <c r="T2322" s="110"/>
      <c r="U2322" s="110"/>
      <c r="V2322" s="110"/>
      <c r="W2322" s="110"/>
      <c r="X2322" s="110"/>
      <c r="Y2322" s="110"/>
      <c r="Z2322" s="110"/>
      <c r="AA2322" s="110"/>
      <c r="AB2322" s="110"/>
      <c r="AC2322" s="110"/>
      <c r="AD2322" s="110"/>
      <c r="AE2322" s="110"/>
      <c r="AF2322" s="110"/>
      <c r="AG2322" s="110"/>
      <c r="AH2322" s="110"/>
      <c r="AI2322" s="110"/>
      <c r="AJ2322" s="110"/>
      <c r="AK2322" s="110"/>
      <c r="AL2322" s="110"/>
      <c r="AM2322" s="110"/>
      <c r="AN2322" s="110"/>
      <c r="AO2322" s="110"/>
      <c r="AP2322" s="110"/>
      <c r="AQ2322" s="110"/>
      <c r="AR2322" s="110"/>
      <c r="AS2322" s="110"/>
      <c r="AT2322" s="110"/>
      <c r="AU2322" s="110"/>
      <c r="AV2322" s="110"/>
      <c r="AW2322" s="110"/>
      <c r="AX2322" s="110"/>
      <c r="AY2322" s="110"/>
      <c r="AZ2322" s="110"/>
    </row>
    <row r="2323" spans="2:52" s="16" customFormat="1" x14ac:dyDescent="0.25">
      <c r="B2323" s="53"/>
      <c r="C2323" s="15"/>
      <c r="I2323" s="15"/>
      <c r="O2323" s="110"/>
      <c r="P2323" s="110"/>
      <c r="Q2323" s="110"/>
      <c r="R2323" s="110"/>
      <c r="S2323" s="110"/>
      <c r="T2323" s="110"/>
      <c r="U2323" s="110"/>
      <c r="V2323" s="110"/>
      <c r="W2323" s="110"/>
      <c r="X2323" s="110"/>
      <c r="Y2323" s="110"/>
      <c r="Z2323" s="110"/>
      <c r="AA2323" s="110"/>
      <c r="AB2323" s="110"/>
      <c r="AC2323" s="110"/>
      <c r="AD2323" s="110"/>
      <c r="AE2323" s="110"/>
      <c r="AF2323" s="110"/>
      <c r="AG2323" s="110"/>
      <c r="AH2323" s="110"/>
      <c r="AI2323" s="110"/>
      <c r="AJ2323" s="110"/>
      <c r="AK2323" s="110"/>
      <c r="AL2323" s="110"/>
      <c r="AM2323" s="110"/>
      <c r="AN2323" s="110"/>
      <c r="AO2323" s="110"/>
      <c r="AP2323" s="110"/>
      <c r="AQ2323" s="110"/>
      <c r="AR2323" s="110"/>
      <c r="AS2323" s="110"/>
      <c r="AT2323" s="110"/>
      <c r="AU2323" s="110"/>
      <c r="AV2323" s="110"/>
      <c r="AW2323" s="110"/>
      <c r="AX2323" s="110"/>
      <c r="AY2323" s="110"/>
      <c r="AZ2323" s="110"/>
    </row>
    <row r="2324" spans="2:52" s="16" customFormat="1" x14ac:dyDescent="0.25">
      <c r="B2324" s="53"/>
      <c r="C2324" s="15"/>
      <c r="I2324" s="15"/>
      <c r="O2324" s="110"/>
      <c r="P2324" s="110"/>
      <c r="Q2324" s="110"/>
      <c r="R2324" s="110"/>
      <c r="S2324" s="110"/>
      <c r="T2324" s="110"/>
      <c r="U2324" s="110"/>
      <c r="V2324" s="110"/>
      <c r="W2324" s="110"/>
      <c r="X2324" s="110"/>
      <c r="Y2324" s="110"/>
      <c r="Z2324" s="110"/>
      <c r="AA2324" s="110"/>
      <c r="AB2324" s="110"/>
      <c r="AC2324" s="110"/>
      <c r="AD2324" s="110"/>
      <c r="AE2324" s="110"/>
      <c r="AF2324" s="110"/>
      <c r="AG2324" s="110"/>
      <c r="AH2324" s="110"/>
      <c r="AI2324" s="110"/>
      <c r="AJ2324" s="110"/>
      <c r="AK2324" s="110"/>
      <c r="AL2324" s="110"/>
      <c r="AM2324" s="110"/>
      <c r="AN2324" s="110"/>
      <c r="AO2324" s="110"/>
      <c r="AP2324" s="110"/>
      <c r="AQ2324" s="110"/>
      <c r="AR2324" s="110"/>
      <c r="AS2324" s="110"/>
      <c r="AT2324" s="110"/>
      <c r="AU2324" s="110"/>
      <c r="AV2324" s="110"/>
      <c r="AW2324" s="110"/>
      <c r="AX2324" s="110"/>
      <c r="AY2324" s="110"/>
      <c r="AZ2324" s="110"/>
    </row>
    <row r="2325" spans="2:52" s="16" customFormat="1" x14ac:dyDescent="0.25">
      <c r="B2325" s="53"/>
      <c r="C2325" s="15"/>
      <c r="I2325" s="15"/>
      <c r="O2325" s="110"/>
      <c r="P2325" s="110"/>
      <c r="Q2325" s="110"/>
      <c r="R2325" s="110"/>
      <c r="S2325" s="110"/>
      <c r="T2325" s="110"/>
      <c r="U2325" s="110"/>
      <c r="V2325" s="110"/>
      <c r="W2325" s="110"/>
      <c r="X2325" s="110"/>
      <c r="Y2325" s="110"/>
      <c r="Z2325" s="110"/>
      <c r="AA2325" s="110"/>
      <c r="AB2325" s="110"/>
      <c r="AC2325" s="110"/>
      <c r="AD2325" s="110"/>
      <c r="AE2325" s="110"/>
      <c r="AF2325" s="110"/>
      <c r="AG2325" s="110"/>
      <c r="AH2325" s="110"/>
      <c r="AI2325" s="110"/>
      <c r="AJ2325" s="110"/>
      <c r="AK2325" s="110"/>
      <c r="AL2325" s="110"/>
      <c r="AM2325" s="110"/>
      <c r="AN2325" s="110"/>
      <c r="AO2325" s="110"/>
      <c r="AP2325" s="110"/>
      <c r="AQ2325" s="110"/>
      <c r="AR2325" s="110"/>
      <c r="AS2325" s="110"/>
      <c r="AT2325" s="110"/>
      <c r="AU2325" s="110"/>
      <c r="AV2325" s="110"/>
      <c r="AW2325" s="110"/>
      <c r="AX2325" s="110"/>
      <c r="AY2325" s="110"/>
      <c r="AZ2325" s="110"/>
    </row>
    <row r="2326" spans="2:52" s="16" customFormat="1" x14ac:dyDescent="0.25">
      <c r="B2326" s="53"/>
      <c r="C2326" s="15"/>
      <c r="I2326" s="15"/>
      <c r="O2326" s="110"/>
      <c r="P2326" s="110"/>
      <c r="Q2326" s="110"/>
      <c r="R2326" s="110"/>
      <c r="S2326" s="110"/>
      <c r="T2326" s="110"/>
      <c r="U2326" s="110"/>
      <c r="V2326" s="110"/>
      <c r="W2326" s="110"/>
      <c r="X2326" s="110"/>
      <c r="Y2326" s="110"/>
      <c r="Z2326" s="110"/>
      <c r="AA2326" s="110"/>
      <c r="AB2326" s="110"/>
      <c r="AC2326" s="110"/>
      <c r="AD2326" s="110"/>
      <c r="AE2326" s="110"/>
      <c r="AF2326" s="110"/>
      <c r="AG2326" s="110"/>
      <c r="AH2326" s="110"/>
      <c r="AI2326" s="110"/>
      <c r="AJ2326" s="110"/>
      <c r="AK2326" s="110"/>
      <c r="AL2326" s="110"/>
      <c r="AM2326" s="110"/>
      <c r="AN2326" s="110"/>
      <c r="AO2326" s="110"/>
      <c r="AP2326" s="110"/>
      <c r="AQ2326" s="110"/>
      <c r="AR2326" s="110"/>
      <c r="AS2326" s="110"/>
      <c r="AT2326" s="110"/>
      <c r="AU2326" s="110"/>
      <c r="AV2326" s="110"/>
      <c r="AW2326" s="110"/>
      <c r="AX2326" s="110"/>
      <c r="AY2326" s="110"/>
      <c r="AZ2326" s="110"/>
    </row>
    <row r="2327" spans="2:52" s="16" customFormat="1" x14ac:dyDescent="0.25">
      <c r="B2327" s="53"/>
      <c r="C2327" s="15"/>
      <c r="I2327" s="15"/>
      <c r="O2327" s="110"/>
      <c r="P2327" s="110"/>
      <c r="Q2327" s="110"/>
      <c r="R2327" s="110"/>
      <c r="S2327" s="110"/>
      <c r="T2327" s="110"/>
      <c r="U2327" s="110"/>
      <c r="V2327" s="110"/>
      <c r="W2327" s="110"/>
      <c r="X2327" s="110"/>
      <c r="Y2327" s="110"/>
      <c r="Z2327" s="110"/>
      <c r="AA2327" s="110"/>
      <c r="AB2327" s="110"/>
      <c r="AC2327" s="110"/>
      <c r="AD2327" s="110"/>
      <c r="AE2327" s="110"/>
      <c r="AF2327" s="110"/>
      <c r="AG2327" s="110"/>
      <c r="AH2327" s="110"/>
      <c r="AI2327" s="110"/>
      <c r="AJ2327" s="110"/>
      <c r="AK2327" s="110"/>
      <c r="AL2327" s="110"/>
      <c r="AM2327" s="110"/>
      <c r="AN2327" s="110"/>
      <c r="AO2327" s="110"/>
      <c r="AP2327" s="110"/>
      <c r="AQ2327" s="110"/>
      <c r="AR2327" s="110"/>
      <c r="AS2327" s="110"/>
      <c r="AT2327" s="110"/>
      <c r="AU2327" s="110"/>
      <c r="AV2327" s="110"/>
      <c r="AW2327" s="110"/>
      <c r="AX2327" s="110"/>
      <c r="AY2327" s="110"/>
      <c r="AZ2327" s="110"/>
    </row>
    <row r="2328" spans="2:52" s="16" customFormat="1" x14ac:dyDescent="0.25">
      <c r="B2328" s="53"/>
      <c r="C2328" s="15"/>
      <c r="I2328" s="15"/>
      <c r="O2328" s="110"/>
      <c r="P2328" s="110"/>
      <c r="Q2328" s="110"/>
      <c r="R2328" s="110"/>
      <c r="S2328" s="110"/>
      <c r="T2328" s="110"/>
      <c r="U2328" s="110"/>
      <c r="V2328" s="110"/>
      <c r="W2328" s="110"/>
      <c r="X2328" s="110"/>
      <c r="Y2328" s="110"/>
      <c r="Z2328" s="110"/>
      <c r="AA2328" s="110"/>
      <c r="AB2328" s="110"/>
      <c r="AC2328" s="110"/>
      <c r="AD2328" s="110"/>
      <c r="AE2328" s="110"/>
      <c r="AF2328" s="110"/>
      <c r="AG2328" s="110"/>
      <c r="AH2328" s="110"/>
      <c r="AI2328" s="110"/>
      <c r="AJ2328" s="110"/>
      <c r="AK2328" s="110"/>
      <c r="AL2328" s="110"/>
      <c r="AM2328" s="110"/>
      <c r="AN2328" s="110"/>
      <c r="AO2328" s="110"/>
      <c r="AP2328" s="110"/>
      <c r="AQ2328" s="110"/>
      <c r="AR2328" s="110"/>
      <c r="AS2328" s="110"/>
      <c r="AT2328" s="110"/>
      <c r="AU2328" s="110"/>
      <c r="AV2328" s="110"/>
      <c r="AW2328" s="110"/>
      <c r="AX2328" s="110"/>
      <c r="AY2328" s="110"/>
      <c r="AZ2328" s="110"/>
    </row>
    <row r="2329" spans="2:52" s="16" customFormat="1" x14ac:dyDescent="0.25">
      <c r="B2329" s="53"/>
      <c r="C2329" s="15"/>
      <c r="I2329" s="15"/>
      <c r="O2329" s="110"/>
      <c r="P2329" s="110"/>
      <c r="Q2329" s="110"/>
      <c r="R2329" s="110"/>
      <c r="S2329" s="110"/>
      <c r="T2329" s="110"/>
      <c r="U2329" s="110"/>
      <c r="V2329" s="110"/>
      <c r="W2329" s="110"/>
      <c r="X2329" s="110"/>
      <c r="Y2329" s="110"/>
      <c r="Z2329" s="110"/>
      <c r="AA2329" s="110"/>
      <c r="AB2329" s="110"/>
      <c r="AC2329" s="110"/>
      <c r="AD2329" s="110"/>
      <c r="AE2329" s="110"/>
      <c r="AF2329" s="110"/>
      <c r="AG2329" s="110"/>
      <c r="AH2329" s="110"/>
      <c r="AI2329" s="110"/>
      <c r="AJ2329" s="110"/>
      <c r="AK2329" s="110"/>
      <c r="AL2329" s="110"/>
      <c r="AM2329" s="110"/>
      <c r="AN2329" s="110"/>
      <c r="AO2329" s="110"/>
      <c r="AP2329" s="110"/>
      <c r="AQ2329" s="110"/>
      <c r="AR2329" s="110"/>
      <c r="AS2329" s="110"/>
      <c r="AT2329" s="110"/>
      <c r="AU2329" s="110"/>
      <c r="AV2329" s="110"/>
      <c r="AW2329" s="110"/>
      <c r="AX2329" s="110"/>
      <c r="AY2329" s="110"/>
      <c r="AZ2329" s="110"/>
    </row>
    <row r="2330" spans="2:52" s="16" customFormat="1" x14ac:dyDescent="0.25">
      <c r="B2330" s="53"/>
      <c r="C2330" s="15"/>
      <c r="I2330" s="15"/>
      <c r="O2330" s="110"/>
      <c r="P2330" s="110"/>
      <c r="Q2330" s="110"/>
      <c r="R2330" s="110"/>
      <c r="S2330" s="110"/>
      <c r="T2330" s="110"/>
      <c r="U2330" s="110"/>
      <c r="V2330" s="110"/>
      <c r="W2330" s="110"/>
      <c r="X2330" s="110"/>
      <c r="Y2330" s="110"/>
      <c r="Z2330" s="110"/>
      <c r="AA2330" s="110"/>
      <c r="AB2330" s="110"/>
      <c r="AC2330" s="110"/>
      <c r="AD2330" s="110"/>
      <c r="AE2330" s="110"/>
      <c r="AF2330" s="110"/>
      <c r="AG2330" s="110"/>
      <c r="AH2330" s="110"/>
      <c r="AI2330" s="110"/>
      <c r="AJ2330" s="110"/>
      <c r="AK2330" s="110"/>
      <c r="AL2330" s="110"/>
      <c r="AM2330" s="110"/>
      <c r="AN2330" s="110"/>
      <c r="AO2330" s="110"/>
      <c r="AP2330" s="110"/>
      <c r="AQ2330" s="110"/>
      <c r="AR2330" s="110"/>
      <c r="AS2330" s="110"/>
      <c r="AT2330" s="110"/>
      <c r="AU2330" s="110"/>
      <c r="AV2330" s="110"/>
      <c r="AW2330" s="110"/>
      <c r="AX2330" s="110"/>
      <c r="AY2330" s="110"/>
      <c r="AZ2330" s="110"/>
    </row>
    <row r="2331" spans="2:52" s="16" customFormat="1" x14ac:dyDescent="0.25">
      <c r="B2331" s="53"/>
      <c r="C2331" s="15"/>
      <c r="I2331" s="15"/>
      <c r="O2331" s="110"/>
      <c r="P2331" s="110"/>
      <c r="Q2331" s="110"/>
      <c r="R2331" s="110"/>
      <c r="S2331" s="110"/>
      <c r="T2331" s="110"/>
      <c r="U2331" s="110"/>
      <c r="V2331" s="110"/>
      <c r="W2331" s="110"/>
      <c r="X2331" s="110"/>
      <c r="Y2331" s="110"/>
      <c r="Z2331" s="110"/>
      <c r="AA2331" s="110"/>
      <c r="AB2331" s="110"/>
      <c r="AC2331" s="110"/>
      <c r="AD2331" s="110"/>
      <c r="AE2331" s="110"/>
      <c r="AF2331" s="110"/>
      <c r="AG2331" s="110"/>
      <c r="AH2331" s="110"/>
      <c r="AI2331" s="110"/>
      <c r="AJ2331" s="110"/>
      <c r="AK2331" s="110"/>
      <c r="AL2331" s="110"/>
      <c r="AM2331" s="110"/>
      <c r="AN2331" s="110"/>
      <c r="AO2331" s="110"/>
      <c r="AP2331" s="110"/>
      <c r="AQ2331" s="110"/>
      <c r="AR2331" s="110"/>
      <c r="AS2331" s="110"/>
      <c r="AT2331" s="110"/>
      <c r="AU2331" s="110"/>
      <c r="AV2331" s="110"/>
      <c r="AW2331" s="110"/>
      <c r="AX2331" s="110"/>
      <c r="AY2331" s="110"/>
      <c r="AZ2331" s="110"/>
    </row>
    <row r="2332" spans="2:52" s="16" customFormat="1" x14ac:dyDescent="0.25">
      <c r="B2332" s="53"/>
      <c r="C2332" s="15"/>
      <c r="I2332" s="15"/>
      <c r="O2332" s="110"/>
      <c r="P2332" s="110"/>
      <c r="Q2332" s="110"/>
      <c r="R2332" s="110"/>
      <c r="S2332" s="110"/>
      <c r="T2332" s="110"/>
      <c r="U2332" s="110"/>
      <c r="V2332" s="110"/>
      <c r="W2332" s="110"/>
      <c r="X2332" s="110"/>
      <c r="Y2332" s="110"/>
      <c r="Z2332" s="110"/>
      <c r="AA2332" s="110"/>
      <c r="AB2332" s="110"/>
      <c r="AC2332" s="110"/>
      <c r="AD2332" s="110"/>
      <c r="AE2332" s="110"/>
      <c r="AF2332" s="110"/>
      <c r="AG2332" s="110"/>
      <c r="AH2332" s="110"/>
      <c r="AI2332" s="110"/>
      <c r="AJ2332" s="110"/>
      <c r="AK2332" s="110"/>
      <c r="AL2332" s="110"/>
      <c r="AM2332" s="110"/>
      <c r="AN2332" s="110"/>
      <c r="AO2332" s="110"/>
      <c r="AP2332" s="110"/>
      <c r="AQ2332" s="110"/>
      <c r="AR2332" s="110"/>
      <c r="AS2332" s="110"/>
      <c r="AT2332" s="110"/>
      <c r="AU2332" s="110"/>
      <c r="AV2332" s="110"/>
      <c r="AW2332" s="110"/>
      <c r="AX2332" s="110"/>
      <c r="AY2332" s="110"/>
      <c r="AZ2332" s="110"/>
    </row>
    <row r="2333" spans="2:52" s="16" customFormat="1" x14ac:dyDescent="0.25">
      <c r="B2333" s="53"/>
      <c r="C2333" s="15"/>
      <c r="I2333" s="15"/>
      <c r="O2333" s="110"/>
      <c r="P2333" s="110"/>
      <c r="Q2333" s="110"/>
      <c r="R2333" s="110"/>
      <c r="S2333" s="110"/>
      <c r="T2333" s="110"/>
      <c r="U2333" s="110"/>
      <c r="V2333" s="110"/>
      <c r="W2333" s="110"/>
      <c r="X2333" s="110"/>
      <c r="Y2333" s="110"/>
      <c r="Z2333" s="110"/>
      <c r="AA2333" s="110"/>
      <c r="AB2333" s="110"/>
      <c r="AC2333" s="110"/>
      <c r="AD2333" s="110"/>
      <c r="AE2333" s="110"/>
      <c r="AF2333" s="110"/>
      <c r="AG2333" s="110"/>
      <c r="AH2333" s="110"/>
      <c r="AI2333" s="110"/>
      <c r="AJ2333" s="110"/>
      <c r="AK2333" s="110"/>
      <c r="AL2333" s="110"/>
      <c r="AM2333" s="110"/>
      <c r="AN2333" s="110"/>
      <c r="AO2333" s="110"/>
      <c r="AP2333" s="110"/>
      <c r="AQ2333" s="110"/>
      <c r="AR2333" s="110"/>
      <c r="AS2333" s="110"/>
      <c r="AT2333" s="110"/>
      <c r="AU2333" s="110"/>
      <c r="AV2333" s="110"/>
      <c r="AW2333" s="110"/>
      <c r="AX2333" s="110"/>
      <c r="AY2333" s="110"/>
      <c r="AZ2333" s="110"/>
    </row>
    <row r="2334" spans="2:52" s="16" customFormat="1" x14ac:dyDescent="0.25">
      <c r="B2334" s="53"/>
      <c r="C2334" s="15"/>
      <c r="I2334" s="15"/>
      <c r="O2334" s="110"/>
      <c r="P2334" s="110"/>
      <c r="Q2334" s="110"/>
      <c r="R2334" s="110"/>
      <c r="S2334" s="110"/>
      <c r="T2334" s="110"/>
      <c r="U2334" s="110"/>
      <c r="V2334" s="110"/>
      <c r="W2334" s="110"/>
      <c r="X2334" s="110"/>
      <c r="Y2334" s="110"/>
      <c r="Z2334" s="110"/>
      <c r="AA2334" s="110"/>
      <c r="AB2334" s="110"/>
      <c r="AC2334" s="110"/>
      <c r="AD2334" s="110"/>
      <c r="AE2334" s="110"/>
      <c r="AF2334" s="110"/>
      <c r="AG2334" s="110"/>
      <c r="AH2334" s="110"/>
      <c r="AI2334" s="110"/>
      <c r="AJ2334" s="110"/>
      <c r="AK2334" s="110"/>
      <c r="AL2334" s="110"/>
      <c r="AM2334" s="110"/>
      <c r="AN2334" s="110"/>
      <c r="AO2334" s="110"/>
      <c r="AP2334" s="110"/>
      <c r="AQ2334" s="110"/>
      <c r="AR2334" s="110"/>
      <c r="AS2334" s="110"/>
      <c r="AT2334" s="110"/>
      <c r="AU2334" s="110"/>
      <c r="AV2334" s="110"/>
      <c r="AW2334" s="110"/>
      <c r="AX2334" s="110"/>
      <c r="AY2334" s="110"/>
      <c r="AZ2334" s="110"/>
    </row>
    <row r="2335" spans="2:52" s="16" customFormat="1" x14ac:dyDescent="0.25">
      <c r="B2335" s="53"/>
      <c r="C2335" s="15"/>
      <c r="I2335" s="15"/>
      <c r="O2335" s="110"/>
      <c r="P2335" s="110"/>
      <c r="Q2335" s="110"/>
      <c r="R2335" s="110"/>
      <c r="S2335" s="110"/>
      <c r="T2335" s="110"/>
      <c r="U2335" s="110"/>
      <c r="V2335" s="110"/>
      <c r="W2335" s="110"/>
      <c r="X2335" s="110"/>
      <c r="Y2335" s="110"/>
      <c r="Z2335" s="110"/>
      <c r="AA2335" s="110"/>
      <c r="AB2335" s="110"/>
      <c r="AC2335" s="110"/>
      <c r="AD2335" s="110"/>
      <c r="AE2335" s="110"/>
      <c r="AF2335" s="110"/>
      <c r="AG2335" s="110"/>
      <c r="AH2335" s="110"/>
      <c r="AI2335" s="110"/>
      <c r="AJ2335" s="110"/>
      <c r="AK2335" s="110"/>
      <c r="AL2335" s="110"/>
      <c r="AM2335" s="110"/>
      <c r="AN2335" s="110"/>
      <c r="AO2335" s="110"/>
      <c r="AP2335" s="110"/>
      <c r="AQ2335" s="110"/>
      <c r="AR2335" s="110"/>
      <c r="AS2335" s="110"/>
      <c r="AT2335" s="110"/>
      <c r="AU2335" s="110"/>
      <c r="AV2335" s="110"/>
      <c r="AW2335" s="110"/>
      <c r="AX2335" s="110"/>
      <c r="AY2335" s="110"/>
      <c r="AZ2335" s="110"/>
    </row>
    <row r="2336" spans="2:52" s="16" customFormat="1" x14ac:dyDescent="0.25">
      <c r="B2336" s="53"/>
      <c r="C2336" s="15"/>
      <c r="I2336" s="15"/>
      <c r="O2336" s="110"/>
      <c r="P2336" s="110"/>
      <c r="Q2336" s="110"/>
      <c r="R2336" s="110"/>
      <c r="S2336" s="110"/>
      <c r="T2336" s="110"/>
      <c r="U2336" s="110"/>
      <c r="V2336" s="110"/>
      <c r="W2336" s="110"/>
      <c r="X2336" s="110"/>
      <c r="Y2336" s="110"/>
      <c r="Z2336" s="110"/>
      <c r="AA2336" s="110"/>
      <c r="AB2336" s="110"/>
      <c r="AC2336" s="110"/>
      <c r="AD2336" s="110"/>
      <c r="AE2336" s="110"/>
      <c r="AF2336" s="110"/>
      <c r="AG2336" s="110"/>
      <c r="AH2336" s="110"/>
      <c r="AI2336" s="110"/>
      <c r="AJ2336" s="110"/>
      <c r="AK2336" s="110"/>
      <c r="AL2336" s="110"/>
      <c r="AM2336" s="110"/>
      <c r="AN2336" s="110"/>
      <c r="AO2336" s="110"/>
      <c r="AP2336" s="110"/>
      <c r="AQ2336" s="110"/>
      <c r="AR2336" s="110"/>
      <c r="AS2336" s="110"/>
      <c r="AT2336" s="110"/>
      <c r="AU2336" s="110"/>
      <c r="AV2336" s="110"/>
      <c r="AW2336" s="110"/>
      <c r="AX2336" s="110"/>
      <c r="AY2336" s="110"/>
      <c r="AZ2336" s="110"/>
    </row>
    <row r="2337" spans="2:52" s="16" customFormat="1" x14ac:dyDescent="0.25">
      <c r="B2337" s="53"/>
      <c r="C2337" s="15"/>
      <c r="I2337" s="15"/>
      <c r="O2337" s="110"/>
      <c r="P2337" s="110"/>
      <c r="Q2337" s="110"/>
      <c r="R2337" s="110"/>
      <c r="S2337" s="110"/>
      <c r="T2337" s="110"/>
      <c r="U2337" s="110"/>
      <c r="V2337" s="110"/>
      <c r="W2337" s="110"/>
      <c r="X2337" s="110"/>
      <c r="Y2337" s="110"/>
      <c r="Z2337" s="110"/>
      <c r="AA2337" s="110"/>
      <c r="AB2337" s="110"/>
      <c r="AC2337" s="110"/>
      <c r="AD2337" s="110"/>
      <c r="AE2337" s="110"/>
      <c r="AF2337" s="110"/>
      <c r="AG2337" s="110"/>
      <c r="AH2337" s="110"/>
      <c r="AI2337" s="110"/>
      <c r="AJ2337" s="110"/>
      <c r="AK2337" s="110"/>
      <c r="AL2337" s="110"/>
      <c r="AM2337" s="110"/>
      <c r="AN2337" s="110"/>
      <c r="AO2337" s="110"/>
      <c r="AP2337" s="110"/>
      <c r="AQ2337" s="110"/>
      <c r="AR2337" s="110"/>
      <c r="AS2337" s="110"/>
      <c r="AT2337" s="110"/>
      <c r="AU2337" s="110"/>
      <c r="AV2337" s="110"/>
      <c r="AW2337" s="110"/>
      <c r="AX2337" s="110"/>
      <c r="AY2337" s="110"/>
      <c r="AZ2337" s="110"/>
    </row>
    <row r="2338" spans="2:52" s="16" customFormat="1" x14ac:dyDescent="0.25">
      <c r="B2338" s="53"/>
      <c r="C2338" s="15"/>
      <c r="I2338" s="15"/>
      <c r="O2338" s="110"/>
      <c r="P2338" s="110"/>
      <c r="Q2338" s="110"/>
      <c r="R2338" s="110"/>
      <c r="S2338" s="110"/>
      <c r="T2338" s="110"/>
      <c r="U2338" s="110"/>
      <c r="V2338" s="110"/>
      <c r="W2338" s="110"/>
      <c r="X2338" s="110"/>
      <c r="Y2338" s="110"/>
      <c r="Z2338" s="110"/>
      <c r="AA2338" s="110"/>
      <c r="AB2338" s="110"/>
      <c r="AC2338" s="110"/>
      <c r="AD2338" s="110"/>
      <c r="AE2338" s="110"/>
      <c r="AF2338" s="110"/>
      <c r="AG2338" s="110"/>
      <c r="AH2338" s="110"/>
      <c r="AI2338" s="110"/>
      <c r="AJ2338" s="110"/>
      <c r="AK2338" s="110"/>
      <c r="AL2338" s="110"/>
      <c r="AM2338" s="110"/>
      <c r="AN2338" s="110"/>
      <c r="AO2338" s="110"/>
      <c r="AP2338" s="110"/>
      <c r="AQ2338" s="110"/>
      <c r="AR2338" s="110"/>
      <c r="AS2338" s="110"/>
      <c r="AT2338" s="110"/>
      <c r="AU2338" s="110"/>
      <c r="AV2338" s="110"/>
      <c r="AW2338" s="110"/>
      <c r="AX2338" s="110"/>
      <c r="AY2338" s="110"/>
      <c r="AZ2338" s="110"/>
    </row>
  </sheetData>
  <sheetProtection algorithmName="SHA-512" hashValue="k2C6Q4J8dmj1yvEXldW5z27dlpThsNzlfQOh1uabDWpoQZqPVJ5foXKn2CqKl6n3Z/Osw/7ZPaWKM7BXZd44BA==" saltValue="vboOZwwYuQ+cTVqylfV0Jw==" spinCount="100000" sheet="1" selectLockedCells="1" autoFilter="0"/>
  <autoFilter ref="A7:B53" xr:uid="{FFCA2CFD-2A5D-4517-B83E-811FE4A53FBA}"/>
  <mergeCells count="35">
    <mergeCell ref="I37:I40"/>
    <mergeCell ref="M43:M53"/>
    <mergeCell ref="C41:F41"/>
    <mergeCell ref="E2:G2"/>
    <mergeCell ref="E1:G1"/>
    <mergeCell ref="C21:F21"/>
    <mergeCell ref="C23:F23"/>
    <mergeCell ref="C25:F25"/>
    <mergeCell ref="B5:E5"/>
    <mergeCell ref="C4:E4"/>
    <mergeCell ref="F4:G4"/>
    <mergeCell ref="C27:F27"/>
    <mergeCell ref="C29:F29"/>
    <mergeCell ref="C15:F15"/>
    <mergeCell ref="C17:F17"/>
    <mergeCell ref="C11:F11"/>
    <mergeCell ref="C13:F13"/>
    <mergeCell ref="C31:F31"/>
    <mergeCell ref="C40:D40"/>
    <mergeCell ref="C37:D37"/>
    <mergeCell ref="C38:D38"/>
    <mergeCell ref="C39:D39"/>
    <mergeCell ref="C32:F34"/>
    <mergeCell ref="C35:F36"/>
    <mergeCell ref="E38:F38"/>
    <mergeCell ref="E37:F37"/>
    <mergeCell ref="E39:F39"/>
    <mergeCell ref="E40:F40"/>
    <mergeCell ref="H49:H50"/>
    <mergeCell ref="G49:G50"/>
    <mergeCell ref="D50:F50"/>
    <mergeCell ref="C42:D42"/>
    <mergeCell ref="H35:H36"/>
    <mergeCell ref="D43:F43"/>
    <mergeCell ref="D44:F44"/>
  </mergeCells>
  <conditionalFormatting sqref="G8:G17">
    <cfRule type="containsText" dxfId="48" priority="100" operator="containsText" text="Type">
      <formula>NOT(ISERROR(SEARCH("Type",G8)))</formula>
    </cfRule>
  </conditionalFormatting>
  <conditionalFormatting sqref="G15">
    <cfRule type="containsText" dxfId="47" priority="99" operator="containsText" text="Type">
      <formula>NOT(ISERROR(SEARCH("Type",G15)))</formula>
    </cfRule>
  </conditionalFormatting>
  <conditionalFormatting sqref="G17">
    <cfRule type="containsText" dxfId="46" priority="90" operator="containsText" text="Type">
      <formula>NOT(ISERROR(SEARCH("Type",G17)))</formula>
    </cfRule>
  </conditionalFormatting>
  <conditionalFormatting sqref="G19">
    <cfRule type="containsText" dxfId="45" priority="98" operator="containsText" text="Type">
      <formula>NOT(ISERROR(SEARCH("Type",G19)))</formula>
    </cfRule>
  </conditionalFormatting>
  <conditionalFormatting sqref="G21">
    <cfRule type="containsText" dxfId="44" priority="97" operator="containsText" text="Type">
      <formula>NOT(ISERROR(SEARCH("Type",G21)))</formula>
    </cfRule>
  </conditionalFormatting>
  <conditionalFormatting sqref="G23">
    <cfRule type="containsText" dxfId="43" priority="96" operator="containsText" text="Type">
      <formula>NOT(ISERROR(SEARCH("Type",G23)))</formula>
    </cfRule>
  </conditionalFormatting>
  <conditionalFormatting sqref="G25">
    <cfRule type="containsText" dxfId="42" priority="95" operator="containsText" text="Type">
      <formula>NOT(ISERROR(SEARCH("Type",G25)))</formula>
    </cfRule>
  </conditionalFormatting>
  <conditionalFormatting sqref="G27">
    <cfRule type="containsText" dxfId="41" priority="94" operator="containsText" text="Type">
      <formula>NOT(ISERROR(SEARCH("Type",G27)))</formula>
    </cfRule>
  </conditionalFormatting>
  <conditionalFormatting sqref="G29">
    <cfRule type="containsText" dxfId="40" priority="93" operator="containsText" text="Type">
      <formula>NOT(ISERROR(SEARCH("Type",G29)))</formula>
    </cfRule>
  </conditionalFormatting>
  <conditionalFormatting sqref="G31:G32">
    <cfRule type="containsText" dxfId="39" priority="92" operator="containsText" text="Type">
      <formula>NOT(ISERROR(SEARCH("Type",G31)))</formula>
    </cfRule>
  </conditionalFormatting>
  <conditionalFormatting sqref="G37:G40">
    <cfRule type="containsText" dxfId="38" priority="1" operator="containsText" text="CREDIT CARD">
      <formula>NOT(ISERROR(SEARCH("CREDIT CARD",G37)))</formula>
    </cfRule>
  </conditionalFormatting>
  <conditionalFormatting sqref="H34">
    <cfRule type="cellIs" dxfId="37" priority="8" operator="greaterThan">
      <formula>0</formula>
    </cfRule>
  </conditionalFormatting>
  <conditionalFormatting sqref="I8">
    <cfRule type="cellIs" dxfId="36" priority="3" operator="lessThan">
      <formula>1</formula>
    </cfRule>
    <cfRule type="containsText" dxfId="35" priority="4" operator="containsText" text="Type">
      <formula>NOT(ISERROR(SEARCH("Type",I8)))</formula>
    </cfRule>
  </conditionalFormatting>
  <conditionalFormatting sqref="I9">
    <cfRule type="cellIs" dxfId="34" priority="22" operator="equal">
      <formula>"Amount"</formula>
    </cfRule>
  </conditionalFormatting>
  <conditionalFormatting sqref="I10">
    <cfRule type="cellIs" dxfId="33" priority="18" operator="lessThan">
      <formula>1</formula>
    </cfRule>
    <cfRule type="containsText" dxfId="32" priority="19" operator="containsText" text="Type">
      <formula>NOT(ISERROR(SEARCH("Type",I10)))</formula>
    </cfRule>
  </conditionalFormatting>
  <conditionalFormatting sqref="I11">
    <cfRule type="cellIs" dxfId="31" priority="10" operator="equal">
      <formula>"Amount"</formula>
    </cfRule>
  </conditionalFormatting>
  <conditionalFormatting sqref="I12">
    <cfRule type="cellIs" dxfId="30" priority="20" operator="lessThan">
      <formula>1</formula>
    </cfRule>
    <cfRule type="containsText" dxfId="29" priority="21" operator="containsText" text="Type">
      <formula>NOT(ISERROR(SEARCH("Type",I12)))</formula>
    </cfRule>
  </conditionalFormatting>
  <conditionalFormatting sqref="I13">
    <cfRule type="cellIs" dxfId="28" priority="35" operator="equal">
      <formula>"Amount"</formula>
    </cfRule>
  </conditionalFormatting>
  <conditionalFormatting sqref="I14">
    <cfRule type="cellIs" dxfId="27" priority="64" operator="lessThan">
      <formula>1</formula>
    </cfRule>
    <cfRule type="containsText" dxfId="26" priority="65" operator="containsText" text="Type">
      <formula>NOT(ISERROR(SEARCH("Type",I14)))</formula>
    </cfRule>
  </conditionalFormatting>
  <conditionalFormatting sqref="I15">
    <cfRule type="cellIs" dxfId="25" priority="9" operator="equal">
      <formula>"Amount"</formula>
    </cfRule>
  </conditionalFormatting>
  <conditionalFormatting sqref="I16">
    <cfRule type="cellIs" dxfId="24" priority="46" operator="lessThan">
      <formula>1</formula>
    </cfRule>
    <cfRule type="containsText" dxfId="23" priority="47" operator="containsText" text="Type">
      <formula>NOT(ISERROR(SEARCH("Type",I16)))</formula>
    </cfRule>
  </conditionalFormatting>
  <conditionalFormatting sqref="I17">
    <cfRule type="cellIs" dxfId="22" priority="33" operator="equal">
      <formula>"Amount"</formula>
    </cfRule>
  </conditionalFormatting>
  <conditionalFormatting sqref="I18">
    <cfRule type="containsText" dxfId="21" priority="15" operator="containsText" text="Type">
      <formula>NOT(ISERROR(SEARCH("Type",I18)))</formula>
    </cfRule>
    <cfRule type="cellIs" dxfId="20" priority="14" operator="lessThan">
      <formula>1</formula>
    </cfRule>
  </conditionalFormatting>
  <conditionalFormatting sqref="I19">
    <cfRule type="cellIs" dxfId="19" priority="32" operator="equal">
      <formula>"Amount"</formula>
    </cfRule>
  </conditionalFormatting>
  <conditionalFormatting sqref="I20">
    <cfRule type="cellIs" dxfId="18" priority="58" operator="lessThan">
      <formula>1</formula>
    </cfRule>
    <cfRule type="containsText" dxfId="17" priority="59" operator="containsText" text="Type">
      <formula>NOT(ISERROR(SEARCH("Type",I20)))</formula>
    </cfRule>
  </conditionalFormatting>
  <conditionalFormatting sqref="I21">
    <cfRule type="cellIs" dxfId="16" priority="31" operator="equal">
      <formula>"Amount"</formula>
    </cfRule>
  </conditionalFormatting>
  <conditionalFormatting sqref="I22">
    <cfRule type="cellIs" dxfId="15" priority="56" operator="lessThan">
      <formula>1</formula>
    </cfRule>
    <cfRule type="containsText" dxfId="14" priority="57" operator="containsText" text="Type">
      <formula>NOT(ISERROR(SEARCH("Type",I22)))</formula>
    </cfRule>
  </conditionalFormatting>
  <conditionalFormatting sqref="I23">
    <cfRule type="cellIs" dxfId="13" priority="30" operator="equal">
      <formula>"Amount"</formula>
    </cfRule>
  </conditionalFormatting>
  <conditionalFormatting sqref="I24">
    <cfRule type="cellIs" dxfId="12" priority="54" operator="lessThan">
      <formula>1</formula>
    </cfRule>
    <cfRule type="containsText" dxfId="11" priority="55" operator="containsText" text="Type">
      <formula>NOT(ISERROR(SEARCH("Type",I24)))</formula>
    </cfRule>
  </conditionalFormatting>
  <conditionalFormatting sqref="I25">
    <cfRule type="cellIs" dxfId="10" priority="29" operator="equal">
      <formula>"Amount"</formula>
    </cfRule>
  </conditionalFormatting>
  <conditionalFormatting sqref="I26">
    <cfRule type="cellIs" dxfId="9" priority="52" operator="lessThan">
      <formula>1</formula>
    </cfRule>
    <cfRule type="containsText" dxfId="8" priority="53" operator="containsText" text="Type">
      <formula>NOT(ISERROR(SEARCH("Type",I26)))</formula>
    </cfRule>
  </conditionalFormatting>
  <conditionalFormatting sqref="I27">
    <cfRule type="cellIs" dxfId="7" priority="28" operator="equal">
      <formula>"Amount"</formula>
    </cfRule>
  </conditionalFormatting>
  <conditionalFormatting sqref="I28">
    <cfRule type="cellIs" dxfId="6" priority="50" operator="lessThan">
      <formula>1</formula>
    </cfRule>
    <cfRule type="containsText" dxfId="5" priority="51" operator="containsText" text="Type">
      <formula>NOT(ISERROR(SEARCH("Type",I28)))</formula>
    </cfRule>
  </conditionalFormatting>
  <conditionalFormatting sqref="I29">
    <cfRule type="cellIs" dxfId="4" priority="11" operator="equal">
      <formula>"Amount"</formula>
    </cfRule>
  </conditionalFormatting>
  <conditionalFormatting sqref="I30">
    <cfRule type="containsText" dxfId="3" priority="13" operator="containsText" text="Type">
      <formula>NOT(ISERROR(SEARCH("Type",I30)))</formula>
    </cfRule>
    <cfRule type="cellIs" dxfId="2" priority="12" operator="lessThan">
      <formula>1</formula>
    </cfRule>
  </conditionalFormatting>
  <conditionalFormatting sqref="I31:I32">
    <cfRule type="cellIs" dxfId="1" priority="26" operator="equal">
      <formula>"Amount"</formula>
    </cfRule>
  </conditionalFormatting>
  <conditionalFormatting sqref="I37:I40">
    <cfRule type="containsText" dxfId="0" priority="5" operator="containsText" text="CASH">
      <formula>NOT(ISERROR(SEARCH("CASH",I37)))</formula>
    </cfRule>
  </conditionalFormatting>
  <dataValidations count="6">
    <dataValidation type="list" allowBlank="1" showInputMessage="1" showErrorMessage="1" sqref="C37:D40" xr:uid="{2F4E371F-D27B-4890-9E09-C8F39304A225}">
      <formula1>$K$1:$K$3</formula1>
    </dataValidation>
    <dataValidation type="list" allowBlank="1" showInputMessage="1" showErrorMessage="1" sqref="E45" xr:uid="{A8069E21-D2B3-4F0E-9AE6-8F0D13B3208E}">
      <formula1>$K$42:$K$45</formula1>
    </dataValidation>
    <dataValidation type="list" allowBlank="1" showInputMessage="1" showErrorMessage="1" sqref="E46" xr:uid="{EC71167C-F6C5-43AF-BFAB-964B0C360C6F}">
      <formula1>$L$42:$L$53</formula1>
    </dataValidation>
    <dataValidation type="list" allowBlank="1" showInputMessage="1" showErrorMessage="1" sqref="F46" xr:uid="{24156DA9-1F9F-4218-8810-155048B5445E}">
      <formula1>$N$42:$N$53</formula1>
    </dataValidation>
    <dataValidation type="list" allowBlank="1" showInputMessage="1" showErrorMessage="1" sqref="C37:D37" xr:uid="{E6E18165-68DB-4C96-8103-FC8805CF815D}">
      <formula1>$L$1:$L$7</formula1>
    </dataValidation>
    <dataValidation type="list" allowBlank="1" showInputMessage="1" showErrorMessage="1" sqref="E37:F40" xr:uid="{C029C0BF-D467-4462-B6BC-5FEAF9C44B2D}">
      <formula1>$L$1:$L$8</formula1>
    </dataValidation>
  </dataValidations>
  <printOptions horizontalCentered="1"/>
  <pageMargins left="0.23622047244094499" right="0.23622047244094499" top="0.55118110236220497" bottom="0.55118110236220497" header="0.31496062992126" footer="0.31496062992126"/>
  <pageSetup scale="82" fitToHeight="2" orientation="landscape" r:id="rId1"/>
  <ignoredErrors>
    <ignoredError sqref="G9 G11 G13 G15 G17 G19 G21 G23 G25 G27 G29 G31 I31 I12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672EB-0939-44BF-9D11-07DED307CEA0}">
  <sheetPr codeName="Sheet2"/>
  <dimension ref="A1:CU4450"/>
  <sheetViews>
    <sheetView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style="12" bestFit="1" customWidth="1"/>
    <col min="2" max="2" width="13.5703125" style="4" bestFit="1" customWidth="1"/>
    <col min="3" max="3" width="16.85546875" style="4" bestFit="1" customWidth="1"/>
    <col min="4" max="4" width="12.85546875" style="4" bestFit="1" customWidth="1"/>
    <col min="5" max="5" width="98.42578125" style="4" bestFit="1" customWidth="1"/>
    <col min="6" max="6" width="15" style="84" bestFit="1" customWidth="1"/>
    <col min="7" max="7" width="35.42578125" style="51" hidden="1" customWidth="1"/>
    <col min="8" max="8" width="1.5703125" style="5" customWidth="1"/>
    <col min="9" max="9" width="12.5703125" style="5" bestFit="1" customWidth="1"/>
    <col min="10" max="10" width="77.5703125" style="5" bestFit="1" customWidth="1"/>
    <col min="11" max="11" width="12.85546875" style="5" bestFit="1" customWidth="1"/>
    <col min="12" max="98" width="8.7109375" style="5"/>
    <col min="99" max="99" width="8.7109375" style="6"/>
    <col min="100" max="16384" width="8.7109375" style="4"/>
  </cols>
  <sheetData>
    <row r="1" spans="1:99" s="1" customFormat="1" x14ac:dyDescent="0.25">
      <c r="A1" s="52" t="s">
        <v>2</v>
      </c>
      <c r="B1" s="2" t="s">
        <v>5</v>
      </c>
      <c r="C1" s="2" t="s">
        <v>108</v>
      </c>
      <c r="D1" s="2" t="s">
        <v>109</v>
      </c>
      <c r="E1" s="2" t="s">
        <v>6</v>
      </c>
      <c r="F1" s="76" t="s">
        <v>7</v>
      </c>
      <c r="G1" s="75" t="s">
        <v>1037</v>
      </c>
      <c r="H1" s="2"/>
      <c r="I1" s="10" t="s">
        <v>112</v>
      </c>
      <c r="J1" s="10" t="s">
        <v>108</v>
      </c>
      <c r="K1" s="10" t="s">
        <v>113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3"/>
    </row>
    <row r="2" spans="1:99" ht="15.75" x14ac:dyDescent="0.25">
      <c r="A2" s="61">
        <v>1</v>
      </c>
      <c r="B2" s="14" t="s">
        <v>10</v>
      </c>
      <c r="C2" s="14" t="s">
        <v>181</v>
      </c>
      <c r="D2" s="14" t="s">
        <v>0</v>
      </c>
      <c r="E2" s="14" t="s">
        <v>17</v>
      </c>
      <c r="F2" s="77">
        <v>2400</v>
      </c>
      <c r="G2" s="48" t="s">
        <v>1048</v>
      </c>
      <c r="I2" s="85" t="s">
        <v>114</v>
      </c>
      <c r="J2" s="85" t="s">
        <v>115</v>
      </c>
      <c r="K2" s="85" t="s">
        <v>10</v>
      </c>
    </row>
    <row r="3" spans="1:99" ht="15.75" x14ac:dyDescent="0.25">
      <c r="A3" s="61">
        <v>2</v>
      </c>
      <c r="B3" s="14" t="s">
        <v>10</v>
      </c>
      <c r="C3" s="14" t="s">
        <v>159</v>
      </c>
      <c r="D3" s="14" t="s">
        <v>0</v>
      </c>
      <c r="E3" s="14" t="s">
        <v>160</v>
      </c>
      <c r="F3" s="77">
        <v>150000</v>
      </c>
      <c r="G3" s="11" t="s">
        <v>1250</v>
      </c>
      <c r="I3" s="85" t="s">
        <v>116</v>
      </c>
      <c r="J3" s="86" t="s">
        <v>117</v>
      </c>
      <c r="K3" s="85" t="s">
        <v>10</v>
      </c>
    </row>
    <row r="4" spans="1:99" ht="15.75" x14ac:dyDescent="0.25">
      <c r="A4" s="61">
        <v>3</v>
      </c>
      <c r="B4" s="14" t="s">
        <v>10</v>
      </c>
      <c r="C4" s="14" t="s">
        <v>173</v>
      </c>
      <c r="D4" s="14" t="s">
        <v>0</v>
      </c>
      <c r="E4" s="14" t="s">
        <v>174</v>
      </c>
      <c r="F4" s="77">
        <v>19200</v>
      </c>
      <c r="G4" s="11" t="s">
        <v>1247</v>
      </c>
      <c r="I4" s="85"/>
      <c r="J4" s="86"/>
      <c r="K4" s="85"/>
    </row>
    <row r="5" spans="1:99" ht="15.75" x14ac:dyDescent="0.25">
      <c r="A5" s="61">
        <v>4</v>
      </c>
      <c r="B5" s="14" t="s">
        <v>10</v>
      </c>
      <c r="C5" s="14" t="s">
        <v>161</v>
      </c>
      <c r="D5" s="14" t="s">
        <v>0</v>
      </c>
      <c r="E5" s="14" t="s">
        <v>162</v>
      </c>
      <c r="F5" s="77">
        <v>150000</v>
      </c>
      <c r="G5" s="49" t="s">
        <v>1399</v>
      </c>
      <c r="I5" s="85" t="s">
        <v>118</v>
      </c>
      <c r="J5" s="86" t="s">
        <v>119</v>
      </c>
      <c r="K5" s="85" t="s">
        <v>10</v>
      </c>
    </row>
    <row r="6" spans="1:99" ht="15.75" x14ac:dyDescent="0.25">
      <c r="A6" s="61">
        <v>5</v>
      </c>
      <c r="B6" s="14" t="s">
        <v>10</v>
      </c>
      <c r="C6" s="14" t="s">
        <v>175</v>
      </c>
      <c r="D6" s="14" t="s">
        <v>0</v>
      </c>
      <c r="E6" s="14" t="s">
        <v>176</v>
      </c>
      <c r="F6" s="77">
        <v>16800</v>
      </c>
      <c r="G6" s="11" t="s">
        <v>1246</v>
      </c>
      <c r="I6" s="85" t="s">
        <v>118</v>
      </c>
      <c r="J6" s="85" t="s">
        <v>119</v>
      </c>
      <c r="K6" s="85" t="s">
        <v>99</v>
      </c>
    </row>
    <row r="7" spans="1:99" ht="15.75" x14ac:dyDescent="0.25">
      <c r="A7" s="61">
        <v>6</v>
      </c>
      <c r="B7" s="14" t="s">
        <v>10</v>
      </c>
      <c r="C7" s="14" t="s">
        <v>177</v>
      </c>
      <c r="D7" s="14" t="s">
        <v>0</v>
      </c>
      <c r="E7" s="14" t="s">
        <v>11</v>
      </c>
      <c r="F7" s="77">
        <v>14400</v>
      </c>
      <c r="G7" s="11" t="s">
        <v>1243</v>
      </c>
      <c r="I7" s="85"/>
      <c r="J7" s="85"/>
      <c r="K7" s="85"/>
    </row>
    <row r="8" spans="1:99" ht="15.75" x14ac:dyDescent="0.25">
      <c r="A8" s="61">
        <v>7</v>
      </c>
      <c r="B8" s="14" t="s">
        <v>10</v>
      </c>
      <c r="C8" s="14" t="s">
        <v>182</v>
      </c>
      <c r="D8" s="14" t="s">
        <v>0</v>
      </c>
      <c r="E8" s="14" t="s">
        <v>183</v>
      </c>
      <c r="F8" s="77">
        <v>7000</v>
      </c>
      <c r="G8" s="11" t="s">
        <v>1231</v>
      </c>
      <c r="I8" s="85" t="s">
        <v>120</v>
      </c>
      <c r="J8" s="85" t="s">
        <v>121</v>
      </c>
      <c r="K8" s="85" t="s">
        <v>10</v>
      </c>
    </row>
    <row r="9" spans="1:99" ht="15.75" x14ac:dyDescent="0.25">
      <c r="A9" s="61">
        <v>8</v>
      </c>
      <c r="B9" s="14" t="s">
        <v>10</v>
      </c>
      <c r="C9" s="14" t="s">
        <v>184</v>
      </c>
      <c r="D9" s="14" t="s">
        <v>0</v>
      </c>
      <c r="E9" s="14" t="s">
        <v>185</v>
      </c>
      <c r="F9" s="77">
        <v>5000</v>
      </c>
      <c r="G9" s="48" t="s">
        <v>1067</v>
      </c>
      <c r="I9" s="85" t="s">
        <v>120</v>
      </c>
      <c r="J9" s="86" t="s">
        <v>121</v>
      </c>
      <c r="K9" s="85" t="s">
        <v>94</v>
      </c>
    </row>
    <row r="10" spans="1:99" ht="15.75" x14ac:dyDescent="0.25">
      <c r="A10" s="61">
        <v>9</v>
      </c>
      <c r="B10" s="14" t="s">
        <v>10</v>
      </c>
      <c r="C10" s="14" t="s">
        <v>178</v>
      </c>
      <c r="D10" s="14" t="s">
        <v>0</v>
      </c>
      <c r="E10" s="14" t="s">
        <v>187</v>
      </c>
      <c r="F10" s="77">
        <v>6000</v>
      </c>
      <c r="G10" s="11" t="s">
        <v>1227</v>
      </c>
      <c r="I10" s="85" t="s">
        <v>120</v>
      </c>
      <c r="J10" s="85" t="s">
        <v>121</v>
      </c>
      <c r="K10" s="85" t="s">
        <v>1</v>
      </c>
    </row>
    <row r="11" spans="1:99" ht="15.75" x14ac:dyDescent="0.25">
      <c r="A11" s="61">
        <v>10</v>
      </c>
      <c r="B11" s="14" t="s">
        <v>10</v>
      </c>
      <c r="C11" s="14" t="s">
        <v>178</v>
      </c>
      <c r="D11" s="14" t="s">
        <v>0</v>
      </c>
      <c r="E11" s="14" t="s">
        <v>186</v>
      </c>
      <c r="F11" s="77">
        <v>15</v>
      </c>
      <c r="G11" s="14" t="s">
        <v>857</v>
      </c>
      <c r="I11" s="85"/>
      <c r="J11" s="85"/>
      <c r="K11" s="85"/>
    </row>
    <row r="12" spans="1:99" ht="15.75" x14ac:dyDescent="0.25">
      <c r="A12" s="61">
        <v>11</v>
      </c>
      <c r="B12" s="14" t="s">
        <v>10</v>
      </c>
      <c r="C12" s="14" t="s">
        <v>178</v>
      </c>
      <c r="D12" s="14" t="s">
        <v>0</v>
      </c>
      <c r="E12" s="14" t="s">
        <v>12</v>
      </c>
      <c r="F12" s="77">
        <v>600</v>
      </c>
      <c r="G12" s="14" t="s">
        <v>860</v>
      </c>
      <c r="I12" s="85" t="s">
        <v>122</v>
      </c>
      <c r="J12" s="86" t="s">
        <v>123</v>
      </c>
      <c r="K12" s="85" t="s">
        <v>10</v>
      </c>
    </row>
    <row r="13" spans="1:99" ht="15.75" x14ac:dyDescent="0.25">
      <c r="A13" s="61">
        <v>12</v>
      </c>
      <c r="B13" s="14" t="s">
        <v>10</v>
      </c>
      <c r="C13" s="14" t="s">
        <v>188</v>
      </c>
      <c r="D13" s="14" t="s">
        <v>0</v>
      </c>
      <c r="E13" s="14" t="s">
        <v>189</v>
      </c>
      <c r="F13" s="77">
        <v>12000</v>
      </c>
      <c r="G13" s="11" t="s">
        <v>1241</v>
      </c>
      <c r="I13" s="85" t="s">
        <v>122</v>
      </c>
      <c r="J13" s="86" t="s">
        <v>123</v>
      </c>
      <c r="K13" s="85" t="s">
        <v>94</v>
      </c>
    </row>
    <row r="14" spans="1:99" ht="15.75" x14ac:dyDescent="0.25">
      <c r="A14" s="61">
        <v>13</v>
      </c>
      <c r="B14" s="14" t="s">
        <v>10</v>
      </c>
      <c r="C14" s="14" t="s">
        <v>188</v>
      </c>
      <c r="D14" s="14" t="s">
        <v>0</v>
      </c>
      <c r="E14" s="14" t="s">
        <v>191</v>
      </c>
      <c r="F14" s="77">
        <v>2400</v>
      </c>
      <c r="G14" s="48" t="s">
        <v>1049</v>
      </c>
      <c r="I14" s="85"/>
      <c r="J14" s="86"/>
      <c r="K14" s="85"/>
    </row>
    <row r="15" spans="1:99" ht="15.75" x14ac:dyDescent="0.25">
      <c r="A15" s="61">
        <v>14</v>
      </c>
      <c r="B15" s="14" t="s">
        <v>10</v>
      </c>
      <c r="C15" s="14" t="s">
        <v>188</v>
      </c>
      <c r="D15" s="14" t="s">
        <v>0</v>
      </c>
      <c r="E15" s="14" t="s">
        <v>192</v>
      </c>
      <c r="F15" s="77">
        <v>2400</v>
      </c>
      <c r="G15" s="48" t="s">
        <v>1050</v>
      </c>
      <c r="I15" s="85" t="s">
        <v>124</v>
      </c>
      <c r="J15" s="87" t="s">
        <v>125</v>
      </c>
      <c r="K15" s="85" t="s">
        <v>8</v>
      </c>
    </row>
    <row r="16" spans="1:99" ht="15.75" x14ac:dyDescent="0.25">
      <c r="A16" s="61">
        <v>15</v>
      </c>
      <c r="B16" s="14" t="s">
        <v>10</v>
      </c>
      <c r="C16" s="14" t="s">
        <v>188</v>
      </c>
      <c r="D16" s="14" t="s">
        <v>0</v>
      </c>
      <c r="E16" s="14" t="s">
        <v>193</v>
      </c>
      <c r="F16" s="77">
        <v>2400</v>
      </c>
      <c r="G16" s="48" t="s">
        <v>1051</v>
      </c>
      <c r="I16" s="85"/>
      <c r="J16" s="87"/>
      <c r="K16" s="85"/>
    </row>
    <row r="17" spans="1:11" ht="15.75" x14ac:dyDescent="0.25">
      <c r="A17" s="61">
        <v>16</v>
      </c>
      <c r="B17" s="14" t="s">
        <v>10</v>
      </c>
      <c r="C17" s="14" t="s">
        <v>188</v>
      </c>
      <c r="D17" s="14" t="s">
        <v>0</v>
      </c>
      <c r="E17" s="14" t="s">
        <v>194</v>
      </c>
      <c r="F17" s="77">
        <v>6000</v>
      </c>
      <c r="G17" s="11" t="s">
        <v>1228</v>
      </c>
      <c r="I17" s="85" t="s">
        <v>126</v>
      </c>
      <c r="J17" s="85" t="s">
        <v>127</v>
      </c>
      <c r="K17" s="85" t="s">
        <v>10</v>
      </c>
    </row>
    <row r="18" spans="1:11" ht="15.75" x14ac:dyDescent="0.25">
      <c r="A18" s="61">
        <v>17</v>
      </c>
      <c r="B18" s="14" t="s">
        <v>10</v>
      </c>
      <c r="C18" s="14" t="s">
        <v>188</v>
      </c>
      <c r="D18" s="14" t="s">
        <v>0</v>
      </c>
      <c r="E18" s="14" t="s">
        <v>195</v>
      </c>
      <c r="F18" s="77">
        <v>12000</v>
      </c>
      <c r="G18" s="11" t="s">
        <v>1242</v>
      </c>
      <c r="I18" s="85"/>
      <c r="J18" s="85"/>
      <c r="K18" s="85"/>
    </row>
    <row r="19" spans="1:11" ht="15.75" x14ac:dyDescent="0.25">
      <c r="A19" s="61">
        <v>18</v>
      </c>
      <c r="B19" s="14" t="s">
        <v>10</v>
      </c>
      <c r="C19" s="14" t="s">
        <v>188</v>
      </c>
      <c r="D19" s="14" t="s">
        <v>0</v>
      </c>
      <c r="E19" s="14" t="s">
        <v>190</v>
      </c>
      <c r="F19" s="77">
        <v>1200</v>
      </c>
      <c r="G19" s="14" t="s">
        <v>865</v>
      </c>
      <c r="I19" s="85" t="s">
        <v>128</v>
      </c>
      <c r="J19" s="86" t="s">
        <v>129</v>
      </c>
      <c r="K19" s="85" t="s">
        <v>10</v>
      </c>
    </row>
    <row r="20" spans="1:11" ht="15.75" x14ac:dyDescent="0.25">
      <c r="A20" s="61">
        <v>19</v>
      </c>
      <c r="B20" s="14" t="s">
        <v>10</v>
      </c>
      <c r="C20" s="14" t="s">
        <v>157</v>
      </c>
      <c r="D20" s="14" t="s">
        <v>0</v>
      </c>
      <c r="E20" s="14" t="s">
        <v>158</v>
      </c>
      <c r="F20" s="77">
        <v>250000</v>
      </c>
      <c r="G20" s="49" t="s">
        <v>1400</v>
      </c>
      <c r="I20" s="85"/>
      <c r="J20" s="86"/>
      <c r="K20" s="85"/>
    </row>
    <row r="21" spans="1:11" ht="15.75" x14ac:dyDescent="0.25">
      <c r="A21" s="61">
        <v>20</v>
      </c>
      <c r="B21" s="14" t="s">
        <v>10</v>
      </c>
      <c r="C21" s="14" t="s">
        <v>179</v>
      </c>
      <c r="D21" s="14" t="s">
        <v>0</v>
      </c>
      <c r="E21" s="14" t="s">
        <v>13</v>
      </c>
      <c r="F21" s="77">
        <v>1200</v>
      </c>
      <c r="G21" s="14" t="s">
        <v>866</v>
      </c>
      <c r="I21" s="85" t="s">
        <v>130</v>
      </c>
      <c r="J21" s="85" t="s">
        <v>131</v>
      </c>
      <c r="K21" s="85" t="s">
        <v>99</v>
      </c>
    </row>
    <row r="22" spans="1:11" ht="15.75" x14ac:dyDescent="0.25">
      <c r="A22" s="61">
        <v>21</v>
      </c>
      <c r="B22" s="14" t="s">
        <v>10</v>
      </c>
      <c r="C22" s="14" t="s">
        <v>179</v>
      </c>
      <c r="D22" s="14" t="s">
        <v>0</v>
      </c>
      <c r="E22" s="14" t="s">
        <v>14</v>
      </c>
      <c r="F22" s="77">
        <v>2400</v>
      </c>
      <c r="G22" s="48" t="s">
        <v>1052</v>
      </c>
      <c r="I22" s="85"/>
      <c r="J22" s="85"/>
      <c r="K22" s="85"/>
    </row>
    <row r="23" spans="1:11" ht="15.75" x14ac:dyDescent="0.25">
      <c r="A23" s="61">
        <v>22</v>
      </c>
      <c r="B23" s="14" t="s">
        <v>10</v>
      </c>
      <c r="C23" s="14" t="s">
        <v>179</v>
      </c>
      <c r="D23" s="14" t="s">
        <v>0</v>
      </c>
      <c r="E23" s="14" t="s">
        <v>15</v>
      </c>
      <c r="F23" s="77">
        <v>3600</v>
      </c>
      <c r="G23" s="48" t="s">
        <v>1062</v>
      </c>
      <c r="I23" s="85" t="s">
        <v>132</v>
      </c>
      <c r="J23" s="85" t="s">
        <v>133</v>
      </c>
      <c r="K23" s="85" t="s">
        <v>94</v>
      </c>
    </row>
    <row r="24" spans="1:11" ht="15.75" x14ac:dyDescent="0.25">
      <c r="A24" s="61">
        <v>23</v>
      </c>
      <c r="B24" s="14" t="s">
        <v>10</v>
      </c>
      <c r="C24" s="14" t="s">
        <v>180</v>
      </c>
      <c r="D24" s="14" t="s">
        <v>0</v>
      </c>
      <c r="E24" s="14" t="s">
        <v>16</v>
      </c>
      <c r="F24" s="77">
        <v>600</v>
      </c>
      <c r="G24" s="14" t="s">
        <v>861</v>
      </c>
      <c r="I24" s="85" t="s">
        <v>134</v>
      </c>
      <c r="J24" s="86" t="s">
        <v>135</v>
      </c>
      <c r="K24" s="85" t="s">
        <v>94</v>
      </c>
    </row>
    <row r="25" spans="1:11" ht="15.75" x14ac:dyDescent="0.25">
      <c r="A25" s="61">
        <v>24</v>
      </c>
      <c r="B25" s="14" t="s">
        <v>10</v>
      </c>
      <c r="C25" s="14" t="s">
        <v>221</v>
      </c>
      <c r="D25" s="14" t="s">
        <v>1415</v>
      </c>
      <c r="E25" s="14" t="s">
        <v>35</v>
      </c>
      <c r="F25" s="77">
        <v>500</v>
      </c>
      <c r="G25" s="14" t="s">
        <v>880</v>
      </c>
      <c r="I25" s="85"/>
      <c r="J25" s="86"/>
      <c r="K25" s="85"/>
    </row>
    <row r="26" spans="1:11" ht="15.75" x14ac:dyDescent="0.25">
      <c r="A26" s="61">
        <v>25</v>
      </c>
      <c r="B26" s="14" t="s">
        <v>10</v>
      </c>
      <c r="C26" s="14" t="s">
        <v>215</v>
      </c>
      <c r="D26" s="14" t="s">
        <v>1415</v>
      </c>
      <c r="E26" s="14" t="s">
        <v>216</v>
      </c>
      <c r="F26" s="77">
        <v>500</v>
      </c>
      <c r="G26" s="14" t="s">
        <v>881</v>
      </c>
      <c r="I26" s="85" t="s">
        <v>136</v>
      </c>
      <c r="J26" s="85" t="s">
        <v>137</v>
      </c>
      <c r="K26" s="85" t="s">
        <v>1</v>
      </c>
    </row>
    <row r="27" spans="1:11" ht="15.75" x14ac:dyDescent="0.25">
      <c r="A27" s="61">
        <v>26</v>
      </c>
      <c r="B27" s="14" t="s">
        <v>10</v>
      </c>
      <c r="C27" s="14" t="s">
        <v>223</v>
      </c>
      <c r="D27" s="14" t="s">
        <v>1415</v>
      </c>
      <c r="E27" s="14" t="s">
        <v>224</v>
      </c>
      <c r="F27" s="77">
        <v>500</v>
      </c>
      <c r="G27" s="14" t="s">
        <v>882</v>
      </c>
      <c r="I27" s="85" t="s">
        <v>138</v>
      </c>
      <c r="J27" s="85" t="s">
        <v>139</v>
      </c>
      <c r="K27" s="85" t="s">
        <v>1</v>
      </c>
    </row>
    <row r="28" spans="1:11" ht="15.75" x14ac:dyDescent="0.25">
      <c r="A28" s="61">
        <v>27</v>
      </c>
      <c r="B28" s="14" t="s">
        <v>10</v>
      </c>
      <c r="C28" s="14" t="s">
        <v>222</v>
      </c>
      <c r="D28" s="14" t="s">
        <v>1415</v>
      </c>
      <c r="E28" s="14" t="s">
        <v>36</v>
      </c>
      <c r="F28" s="77">
        <v>500</v>
      </c>
      <c r="G28" s="14" t="s">
        <v>883</v>
      </c>
      <c r="I28" s="85" t="s">
        <v>140</v>
      </c>
      <c r="J28" s="85" t="s">
        <v>141</v>
      </c>
      <c r="K28" s="85" t="s">
        <v>1</v>
      </c>
    </row>
    <row r="29" spans="1:11" ht="15.75" x14ac:dyDescent="0.25">
      <c r="A29" s="61">
        <v>28</v>
      </c>
      <c r="B29" s="14" t="s">
        <v>10</v>
      </c>
      <c r="C29" s="14" t="s">
        <v>260</v>
      </c>
      <c r="D29" s="14" t="s">
        <v>1415</v>
      </c>
      <c r="E29" s="14" t="s">
        <v>261</v>
      </c>
      <c r="F29" s="77">
        <v>500</v>
      </c>
      <c r="G29" s="14" t="s">
        <v>884</v>
      </c>
      <c r="I29" s="85" t="s">
        <v>142</v>
      </c>
      <c r="J29" s="85" t="s">
        <v>143</v>
      </c>
      <c r="K29" s="85" t="s">
        <v>1</v>
      </c>
    </row>
    <row r="30" spans="1:11" ht="15.75" x14ac:dyDescent="0.25">
      <c r="A30" s="61">
        <v>29</v>
      </c>
      <c r="B30" s="14" t="s">
        <v>10</v>
      </c>
      <c r="C30" s="14" t="s">
        <v>253</v>
      </c>
      <c r="D30" s="14" t="s">
        <v>1415</v>
      </c>
      <c r="E30" s="14" t="s">
        <v>254</v>
      </c>
      <c r="F30" s="77">
        <v>500</v>
      </c>
      <c r="G30" s="14" t="s">
        <v>885</v>
      </c>
      <c r="I30" s="85"/>
      <c r="J30" s="85"/>
      <c r="K30" s="85"/>
    </row>
    <row r="31" spans="1:11" ht="15.75" x14ac:dyDescent="0.25">
      <c r="A31" s="61">
        <v>30</v>
      </c>
      <c r="B31" s="14" t="s">
        <v>10</v>
      </c>
      <c r="C31" s="14" t="s">
        <v>265</v>
      </c>
      <c r="D31" s="14" t="s">
        <v>1415</v>
      </c>
      <c r="E31" s="14" t="s">
        <v>266</v>
      </c>
      <c r="F31" s="77">
        <v>500</v>
      </c>
      <c r="G31" s="14" t="s">
        <v>886</v>
      </c>
      <c r="I31" s="85" t="s">
        <v>144</v>
      </c>
      <c r="J31" s="86" t="s">
        <v>145</v>
      </c>
      <c r="K31" s="85" t="s">
        <v>10</v>
      </c>
    </row>
    <row r="32" spans="1:11" ht="15.75" x14ac:dyDescent="0.25">
      <c r="A32" s="61">
        <v>31</v>
      </c>
      <c r="B32" s="14" t="s">
        <v>10</v>
      </c>
      <c r="C32" s="14" t="s">
        <v>267</v>
      </c>
      <c r="D32" s="14" t="s">
        <v>1415</v>
      </c>
      <c r="E32" s="14" t="s">
        <v>268</v>
      </c>
      <c r="F32" s="77">
        <v>500</v>
      </c>
      <c r="G32" s="14" t="s">
        <v>887</v>
      </c>
      <c r="I32" s="85" t="s">
        <v>144</v>
      </c>
      <c r="J32" s="86" t="s">
        <v>145</v>
      </c>
      <c r="K32" s="85" t="s">
        <v>94</v>
      </c>
    </row>
    <row r="33" spans="1:11" ht="15.75" x14ac:dyDescent="0.25">
      <c r="A33" s="61">
        <v>32</v>
      </c>
      <c r="B33" s="14" t="s">
        <v>10</v>
      </c>
      <c r="C33" s="14" t="s">
        <v>258</v>
      </c>
      <c r="D33" s="14" t="s">
        <v>1415</v>
      </c>
      <c r="E33" s="14" t="s">
        <v>259</v>
      </c>
      <c r="F33" s="77">
        <v>500</v>
      </c>
      <c r="G33" s="14" t="s">
        <v>888</v>
      </c>
      <c r="I33" s="85" t="s">
        <v>144</v>
      </c>
      <c r="J33" s="85" t="s">
        <v>145</v>
      </c>
      <c r="K33" s="85" t="s">
        <v>1</v>
      </c>
    </row>
    <row r="34" spans="1:11" ht="15.75" x14ac:dyDescent="0.25">
      <c r="A34" s="61">
        <v>33</v>
      </c>
      <c r="B34" s="14" t="s">
        <v>10</v>
      </c>
      <c r="C34" s="14" t="s">
        <v>247</v>
      </c>
      <c r="D34" s="14" t="s">
        <v>1415</v>
      </c>
      <c r="E34" s="14" t="s">
        <v>248</v>
      </c>
      <c r="F34" s="77">
        <v>600</v>
      </c>
      <c r="G34" s="14" t="s">
        <v>889</v>
      </c>
      <c r="I34" s="85"/>
      <c r="J34" s="85"/>
      <c r="K34" s="85"/>
    </row>
    <row r="35" spans="1:11" ht="15.75" x14ac:dyDescent="0.25">
      <c r="A35" s="61">
        <v>34</v>
      </c>
      <c r="B35" s="14" t="s">
        <v>10</v>
      </c>
      <c r="C35" s="14" t="s">
        <v>249</v>
      </c>
      <c r="D35" s="14" t="s">
        <v>1415</v>
      </c>
      <c r="E35" s="14" t="s">
        <v>250</v>
      </c>
      <c r="F35" s="77">
        <v>600</v>
      </c>
      <c r="G35" s="14" t="s">
        <v>890</v>
      </c>
      <c r="I35" s="85" t="s">
        <v>146</v>
      </c>
      <c r="J35" s="85" t="s">
        <v>147</v>
      </c>
      <c r="K35" s="85" t="s">
        <v>1</v>
      </c>
    </row>
    <row r="36" spans="1:11" ht="15.75" x14ac:dyDescent="0.25">
      <c r="A36" s="61">
        <v>35</v>
      </c>
      <c r="B36" s="14" t="s">
        <v>10</v>
      </c>
      <c r="C36" s="14" t="s">
        <v>251</v>
      </c>
      <c r="D36" s="14" t="s">
        <v>1415</v>
      </c>
      <c r="E36" s="14" t="s">
        <v>252</v>
      </c>
      <c r="F36" s="77">
        <v>1200</v>
      </c>
      <c r="G36" s="14" t="s">
        <v>891</v>
      </c>
      <c r="I36" s="85"/>
      <c r="J36" s="85"/>
      <c r="K36" s="85"/>
    </row>
    <row r="37" spans="1:11" ht="15.75" x14ac:dyDescent="0.25">
      <c r="A37" s="61">
        <v>36</v>
      </c>
      <c r="B37" s="14" t="s">
        <v>10</v>
      </c>
      <c r="C37" s="14" t="s">
        <v>214</v>
      </c>
      <c r="D37" s="14" t="s">
        <v>1415</v>
      </c>
      <c r="E37" s="14" t="s">
        <v>218</v>
      </c>
      <c r="F37" s="77">
        <v>300</v>
      </c>
      <c r="G37" s="14" t="s">
        <v>892</v>
      </c>
      <c r="I37" s="85" t="s">
        <v>148</v>
      </c>
      <c r="J37" s="87" t="s">
        <v>149</v>
      </c>
      <c r="K37" s="85" t="s">
        <v>1</v>
      </c>
    </row>
    <row r="38" spans="1:11" ht="15.75" x14ac:dyDescent="0.25">
      <c r="A38" s="61">
        <v>37</v>
      </c>
      <c r="B38" s="14" t="s">
        <v>10</v>
      </c>
      <c r="C38" s="14" t="s">
        <v>243</v>
      </c>
      <c r="D38" s="14" t="s">
        <v>1415</v>
      </c>
      <c r="E38" s="14" t="s">
        <v>244</v>
      </c>
      <c r="F38" s="77">
        <v>300</v>
      </c>
      <c r="G38" s="14" t="s">
        <v>893</v>
      </c>
      <c r="I38" s="85"/>
      <c r="J38" s="87"/>
      <c r="K38" s="85"/>
    </row>
    <row r="39" spans="1:11" ht="15.75" x14ac:dyDescent="0.25">
      <c r="A39" s="61">
        <v>38</v>
      </c>
      <c r="B39" s="14" t="s">
        <v>10</v>
      </c>
      <c r="C39" s="14" t="s">
        <v>245</v>
      </c>
      <c r="D39" s="14" t="s">
        <v>1415</v>
      </c>
      <c r="E39" s="14" t="s">
        <v>246</v>
      </c>
      <c r="F39" s="77">
        <v>300</v>
      </c>
      <c r="G39" s="14" t="s">
        <v>894</v>
      </c>
      <c r="I39" s="85" t="s">
        <v>150</v>
      </c>
      <c r="J39" s="85" t="s">
        <v>151</v>
      </c>
      <c r="K39" s="85" t="s">
        <v>94</v>
      </c>
    </row>
    <row r="40" spans="1:11" ht="15.75" x14ac:dyDescent="0.25">
      <c r="A40" s="61">
        <v>39</v>
      </c>
      <c r="B40" s="14" t="s">
        <v>10</v>
      </c>
      <c r="C40" s="14" t="s">
        <v>239</v>
      </c>
      <c r="D40" s="14" t="s">
        <v>1415</v>
      </c>
      <c r="E40" s="14" t="s">
        <v>240</v>
      </c>
      <c r="F40" s="77">
        <v>500</v>
      </c>
      <c r="G40" s="14" t="s">
        <v>895</v>
      </c>
      <c r="I40" s="85"/>
      <c r="J40" s="85"/>
      <c r="K40" s="85"/>
    </row>
    <row r="41" spans="1:11" ht="15.75" x14ac:dyDescent="0.25">
      <c r="A41" s="61">
        <v>40</v>
      </c>
      <c r="B41" s="14" t="s">
        <v>10</v>
      </c>
      <c r="C41" s="14" t="s">
        <v>220</v>
      </c>
      <c r="D41" s="14" t="s">
        <v>1415</v>
      </c>
      <c r="E41" s="14" t="s">
        <v>34</v>
      </c>
      <c r="F41" s="77">
        <v>600</v>
      </c>
      <c r="G41" s="14" t="s">
        <v>896</v>
      </c>
      <c r="I41" s="85" t="s">
        <v>152</v>
      </c>
      <c r="J41" s="85" t="s">
        <v>153</v>
      </c>
      <c r="K41" s="85" t="s">
        <v>1</v>
      </c>
    </row>
    <row r="42" spans="1:11" ht="15.75" x14ac:dyDescent="0.25">
      <c r="A42" s="61">
        <v>41</v>
      </c>
      <c r="B42" s="14" t="s">
        <v>10</v>
      </c>
      <c r="C42" s="14" t="s">
        <v>181</v>
      </c>
      <c r="D42" s="14" t="s">
        <v>1415</v>
      </c>
      <c r="E42" s="14" t="s">
        <v>31</v>
      </c>
      <c r="F42" s="77">
        <v>600</v>
      </c>
      <c r="G42" s="14" t="s">
        <v>897</v>
      </c>
      <c r="I42" s="85"/>
      <c r="J42" s="85"/>
      <c r="K42" s="85"/>
    </row>
    <row r="43" spans="1:11" ht="15.75" x14ac:dyDescent="0.25">
      <c r="A43" s="61">
        <v>42</v>
      </c>
      <c r="B43" s="14" t="s">
        <v>10</v>
      </c>
      <c r="C43" s="14" t="s">
        <v>217</v>
      </c>
      <c r="D43" s="14" t="s">
        <v>1415</v>
      </c>
      <c r="E43" s="14" t="s">
        <v>32</v>
      </c>
      <c r="F43" s="77">
        <v>600</v>
      </c>
      <c r="G43" s="14" t="s">
        <v>898</v>
      </c>
      <c r="I43" s="85" t="s">
        <v>154</v>
      </c>
      <c r="J43" s="87" t="s">
        <v>155</v>
      </c>
      <c r="K43" s="87" t="s">
        <v>156</v>
      </c>
    </row>
    <row r="44" spans="1:11" x14ac:dyDescent="0.25">
      <c r="A44" s="61">
        <v>43</v>
      </c>
      <c r="B44" s="14" t="s">
        <v>10</v>
      </c>
      <c r="C44" s="14" t="s">
        <v>219</v>
      </c>
      <c r="D44" s="14" t="s">
        <v>1415</v>
      </c>
      <c r="E44" s="14" t="s">
        <v>33</v>
      </c>
      <c r="F44" s="77">
        <v>600</v>
      </c>
      <c r="G44" s="14" t="s">
        <v>899</v>
      </c>
    </row>
    <row r="45" spans="1:11" x14ac:dyDescent="0.25">
      <c r="A45" s="61">
        <v>44</v>
      </c>
      <c r="B45" s="14" t="s">
        <v>10</v>
      </c>
      <c r="C45" s="14" t="s">
        <v>229</v>
      </c>
      <c r="D45" s="14" t="s">
        <v>1415</v>
      </c>
      <c r="E45" s="14" t="s">
        <v>230</v>
      </c>
      <c r="F45" s="77">
        <v>200</v>
      </c>
      <c r="G45" s="14" t="s">
        <v>900</v>
      </c>
    </row>
    <row r="46" spans="1:11" x14ac:dyDescent="0.25">
      <c r="A46" s="61">
        <v>45</v>
      </c>
      <c r="B46" s="14" t="s">
        <v>10</v>
      </c>
      <c r="C46" s="14" t="s">
        <v>201</v>
      </c>
      <c r="D46" s="14" t="s">
        <v>1415</v>
      </c>
      <c r="E46" s="14" t="s">
        <v>202</v>
      </c>
      <c r="F46" s="77">
        <v>1000</v>
      </c>
      <c r="G46" s="14" t="s">
        <v>901</v>
      </c>
    </row>
    <row r="47" spans="1:11" x14ac:dyDescent="0.25">
      <c r="A47" s="61">
        <v>46</v>
      </c>
      <c r="B47" s="14" t="s">
        <v>10</v>
      </c>
      <c r="C47" s="14" t="s">
        <v>255</v>
      </c>
      <c r="D47" s="14" t="s">
        <v>1415</v>
      </c>
      <c r="E47" s="14" t="s">
        <v>256</v>
      </c>
      <c r="F47" s="77">
        <v>200</v>
      </c>
      <c r="G47" s="14" t="s">
        <v>902</v>
      </c>
    </row>
    <row r="48" spans="1:11" x14ac:dyDescent="0.25">
      <c r="A48" s="61">
        <v>47</v>
      </c>
      <c r="B48" s="14" t="s">
        <v>10</v>
      </c>
      <c r="C48" s="14" t="s">
        <v>200</v>
      </c>
      <c r="D48" s="14" t="s">
        <v>1415</v>
      </c>
      <c r="E48" s="14" t="s">
        <v>22</v>
      </c>
      <c r="F48" s="77">
        <v>500</v>
      </c>
      <c r="G48" s="14" t="s">
        <v>903</v>
      </c>
    </row>
    <row r="49" spans="1:7" x14ac:dyDescent="0.25">
      <c r="A49" s="61">
        <v>48</v>
      </c>
      <c r="B49" s="14" t="s">
        <v>10</v>
      </c>
      <c r="C49" s="14" t="s">
        <v>231</v>
      </c>
      <c r="D49" s="14" t="s">
        <v>1415</v>
      </c>
      <c r="E49" s="14" t="s">
        <v>232</v>
      </c>
      <c r="F49" s="77">
        <v>200</v>
      </c>
      <c r="G49" s="14" t="s">
        <v>904</v>
      </c>
    </row>
    <row r="50" spans="1:7" x14ac:dyDescent="0.25">
      <c r="A50" s="61">
        <v>49</v>
      </c>
      <c r="B50" s="14" t="s">
        <v>10</v>
      </c>
      <c r="C50" s="14" t="s">
        <v>209</v>
      </c>
      <c r="D50" s="14" t="s">
        <v>1415</v>
      </c>
      <c r="E50" s="14" t="s">
        <v>210</v>
      </c>
      <c r="F50" s="77">
        <v>200</v>
      </c>
      <c r="G50" s="14" t="s">
        <v>905</v>
      </c>
    </row>
    <row r="51" spans="1:7" x14ac:dyDescent="0.25">
      <c r="A51" s="61">
        <v>50</v>
      </c>
      <c r="B51" s="14" t="s">
        <v>10</v>
      </c>
      <c r="C51" s="14" t="s">
        <v>214</v>
      </c>
      <c r="D51" s="14" t="s">
        <v>1415</v>
      </c>
      <c r="E51" s="14" t="s">
        <v>30</v>
      </c>
      <c r="F51" s="77">
        <v>300</v>
      </c>
      <c r="G51" s="14" t="s">
        <v>906</v>
      </c>
    </row>
    <row r="52" spans="1:7" x14ac:dyDescent="0.25">
      <c r="A52" s="61">
        <v>51</v>
      </c>
      <c r="B52" s="14" t="s">
        <v>10</v>
      </c>
      <c r="C52" s="14" t="s">
        <v>233</v>
      </c>
      <c r="D52" s="14" t="s">
        <v>1415</v>
      </c>
      <c r="E52" s="14" t="s">
        <v>234</v>
      </c>
      <c r="F52" s="77">
        <v>300</v>
      </c>
      <c r="G52" s="14" t="s">
        <v>907</v>
      </c>
    </row>
    <row r="53" spans="1:7" x14ac:dyDescent="0.25">
      <c r="A53" s="61">
        <v>52</v>
      </c>
      <c r="B53" s="14" t="s">
        <v>10</v>
      </c>
      <c r="C53" s="14" t="s">
        <v>207</v>
      </c>
      <c r="D53" s="14" t="s">
        <v>1415</v>
      </c>
      <c r="E53" s="14" t="s">
        <v>208</v>
      </c>
      <c r="F53" s="77">
        <v>500</v>
      </c>
      <c r="G53" s="14" t="s">
        <v>908</v>
      </c>
    </row>
    <row r="54" spans="1:7" x14ac:dyDescent="0.25">
      <c r="A54" s="61">
        <v>53</v>
      </c>
      <c r="B54" s="14" t="s">
        <v>10</v>
      </c>
      <c r="C54" s="14" t="s">
        <v>211</v>
      </c>
      <c r="D54" s="14" t="s">
        <v>1415</v>
      </c>
      <c r="E54" s="14" t="s">
        <v>27</v>
      </c>
      <c r="F54" s="77">
        <v>1000</v>
      </c>
      <c r="G54" s="14" t="s">
        <v>909</v>
      </c>
    </row>
    <row r="55" spans="1:7" x14ac:dyDescent="0.25">
      <c r="A55" s="61">
        <v>54</v>
      </c>
      <c r="B55" s="14" t="s">
        <v>10</v>
      </c>
      <c r="C55" s="14" t="s">
        <v>212</v>
      </c>
      <c r="D55" s="14" t="s">
        <v>1415</v>
      </c>
      <c r="E55" s="14" t="s">
        <v>28</v>
      </c>
      <c r="F55" s="77">
        <v>600</v>
      </c>
      <c r="G55" s="14" t="s">
        <v>910</v>
      </c>
    </row>
    <row r="56" spans="1:7" x14ac:dyDescent="0.25">
      <c r="A56" s="61">
        <v>55</v>
      </c>
      <c r="B56" s="14" t="s">
        <v>10</v>
      </c>
      <c r="C56" s="14" t="s">
        <v>233</v>
      </c>
      <c r="D56" s="14" t="s">
        <v>1415</v>
      </c>
      <c r="E56" s="14" t="s">
        <v>257</v>
      </c>
      <c r="F56" s="77">
        <v>300</v>
      </c>
      <c r="G56" s="14" t="s">
        <v>911</v>
      </c>
    </row>
    <row r="57" spans="1:7" x14ac:dyDescent="0.25">
      <c r="A57" s="61">
        <v>56</v>
      </c>
      <c r="B57" s="14" t="s">
        <v>10</v>
      </c>
      <c r="C57" s="14" t="s">
        <v>225</v>
      </c>
      <c r="D57" s="14" t="s">
        <v>1415</v>
      </c>
      <c r="E57" s="14" t="s">
        <v>37</v>
      </c>
      <c r="F57" s="77">
        <v>250</v>
      </c>
      <c r="G57" s="14" t="s">
        <v>912</v>
      </c>
    </row>
    <row r="58" spans="1:7" x14ac:dyDescent="0.25">
      <c r="A58" s="61">
        <v>57</v>
      </c>
      <c r="B58" s="14" t="s">
        <v>10</v>
      </c>
      <c r="C58" s="14" t="s">
        <v>235</v>
      </c>
      <c r="D58" s="14" t="s">
        <v>1415</v>
      </c>
      <c r="E58" s="14" t="s">
        <v>236</v>
      </c>
      <c r="F58" s="77">
        <v>250</v>
      </c>
      <c r="G58" s="14" t="s">
        <v>913</v>
      </c>
    </row>
    <row r="59" spans="1:7" x14ac:dyDescent="0.25">
      <c r="A59" s="61">
        <v>58</v>
      </c>
      <c r="B59" s="14" t="s">
        <v>10</v>
      </c>
      <c r="C59" s="14" t="s">
        <v>262</v>
      </c>
      <c r="D59" s="14" t="s">
        <v>1415</v>
      </c>
      <c r="E59" s="14" t="s">
        <v>263</v>
      </c>
      <c r="F59" s="77">
        <v>200</v>
      </c>
      <c r="G59" s="14" t="s">
        <v>914</v>
      </c>
    </row>
    <row r="60" spans="1:7" x14ac:dyDescent="0.25">
      <c r="A60" s="61">
        <v>59</v>
      </c>
      <c r="B60" s="14" t="s">
        <v>10</v>
      </c>
      <c r="C60" s="14" t="s">
        <v>241</v>
      </c>
      <c r="D60" s="14" t="s">
        <v>1415</v>
      </c>
      <c r="E60" s="14" t="s">
        <v>242</v>
      </c>
      <c r="F60" s="77">
        <v>200</v>
      </c>
      <c r="G60" s="14" t="s">
        <v>915</v>
      </c>
    </row>
    <row r="61" spans="1:7" x14ac:dyDescent="0.25">
      <c r="A61" s="61">
        <v>60</v>
      </c>
      <c r="B61" s="14" t="s">
        <v>10</v>
      </c>
      <c r="C61" s="14" t="s">
        <v>213</v>
      </c>
      <c r="D61" s="14" t="s">
        <v>1415</v>
      </c>
      <c r="E61" s="14" t="s">
        <v>29</v>
      </c>
      <c r="F61" s="77">
        <v>600</v>
      </c>
      <c r="G61" s="14" t="s">
        <v>916</v>
      </c>
    </row>
    <row r="62" spans="1:7" x14ac:dyDescent="0.25">
      <c r="A62" s="61">
        <v>61</v>
      </c>
      <c r="B62" s="14" t="s">
        <v>10</v>
      </c>
      <c r="C62" s="14" t="s">
        <v>237</v>
      </c>
      <c r="D62" s="14" t="s">
        <v>1415</v>
      </c>
      <c r="E62" s="14" t="s">
        <v>238</v>
      </c>
      <c r="F62" s="77">
        <v>500</v>
      </c>
      <c r="G62" s="14" t="s">
        <v>917</v>
      </c>
    </row>
    <row r="63" spans="1:7" x14ac:dyDescent="0.25">
      <c r="A63" s="61">
        <v>62</v>
      </c>
      <c r="B63" s="14" t="s">
        <v>10</v>
      </c>
      <c r="C63" s="14" t="s">
        <v>203</v>
      </c>
      <c r="D63" s="14" t="s">
        <v>1415</v>
      </c>
      <c r="E63" s="14" t="s">
        <v>24</v>
      </c>
      <c r="F63" s="77">
        <v>25000</v>
      </c>
      <c r="G63" s="14" t="s">
        <v>918</v>
      </c>
    </row>
    <row r="64" spans="1:7" x14ac:dyDescent="0.25">
      <c r="A64" s="61">
        <v>63</v>
      </c>
      <c r="B64" s="14" t="s">
        <v>10</v>
      </c>
      <c r="C64" s="14" t="s">
        <v>203</v>
      </c>
      <c r="D64" s="14" t="s">
        <v>1415</v>
      </c>
      <c r="E64" s="14" t="s">
        <v>204</v>
      </c>
      <c r="F64" s="77">
        <v>1200</v>
      </c>
      <c r="G64" s="14" t="s">
        <v>919</v>
      </c>
    </row>
    <row r="65" spans="1:7" x14ac:dyDescent="0.25">
      <c r="A65" s="61">
        <v>64</v>
      </c>
      <c r="B65" s="14" t="s">
        <v>10</v>
      </c>
      <c r="C65" s="14" t="s">
        <v>203</v>
      </c>
      <c r="D65" s="14" t="s">
        <v>1415</v>
      </c>
      <c r="E65" s="14" t="s">
        <v>264</v>
      </c>
      <c r="F65" s="77">
        <v>1200</v>
      </c>
      <c r="G65" s="14" t="s">
        <v>920</v>
      </c>
    </row>
    <row r="66" spans="1:7" x14ac:dyDescent="0.25">
      <c r="A66" s="61">
        <v>65</v>
      </c>
      <c r="B66" s="14" t="s">
        <v>10</v>
      </c>
      <c r="C66" s="14" t="s">
        <v>203</v>
      </c>
      <c r="D66" s="14" t="s">
        <v>1415</v>
      </c>
      <c r="E66" s="14" t="s">
        <v>227</v>
      </c>
      <c r="F66" s="77">
        <v>750</v>
      </c>
      <c r="G66" s="14" t="s">
        <v>921</v>
      </c>
    </row>
    <row r="67" spans="1:7" x14ac:dyDescent="0.25">
      <c r="A67" s="61">
        <v>66</v>
      </c>
      <c r="B67" s="14" t="s">
        <v>10</v>
      </c>
      <c r="C67" s="14" t="s">
        <v>203</v>
      </c>
      <c r="D67" s="14" t="s">
        <v>1415</v>
      </c>
      <c r="E67" s="14" t="s">
        <v>228</v>
      </c>
      <c r="F67" s="77">
        <v>500</v>
      </c>
      <c r="G67" s="14" t="s">
        <v>922</v>
      </c>
    </row>
    <row r="68" spans="1:7" x14ac:dyDescent="0.25">
      <c r="A68" s="61">
        <v>67</v>
      </c>
      <c r="B68" s="14" t="s">
        <v>10</v>
      </c>
      <c r="C68" s="14" t="s">
        <v>196</v>
      </c>
      <c r="D68" s="14" t="s">
        <v>1415</v>
      </c>
      <c r="E68" s="14" t="s">
        <v>18</v>
      </c>
      <c r="F68" s="77">
        <v>600</v>
      </c>
      <c r="G68" s="14" t="s">
        <v>923</v>
      </c>
    </row>
    <row r="69" spans="1:7" x14ac:dyDescent="0.25">
      <c r="A69" s="61">
        <v>68</v>
      </c>
      <c r="B69" s="14" t="s">
        <v>10</v>
      </c>
      <c r="C69" s="14" t="s">
        <v>199</v>
      </c>
      <c r="D69" s="14" t="s">
        <v>1415</v>
      </c>
      <c r="E69" s="14" t="s">
        <v>21</v>
      </c>
      <c r="F69" s="77">
        <v>300</v>
      </c>
      <c r="G69" s="14" t="s">
        <v>924</v>
      </c>
    </row>
    <row r="70" spans="1:7" x14ac:dyDescent="0.25">
      <c r="A70" s="61">
        <v>69</v>
      </c>
      <c r="B70" s="14" t="s">
        <v>10</v>
      </c>
      <c r="C70" s="14" t="s">
        <v>226</v>
      </c>
      <c r="D70" s="14" t="s">
        <v>1415</v>
      </c>
      <c r="E70" s="14" t="s">
        <v>38</v>
      </c>
      <c r="F70" s="77">
        <v>600</v>
      </c>
      <c r="G70" s="14" t="s">
        <v>925</v>
      </c>
    </row>
    <row r="71" spans="1:7" x14ac:dyDescent="0.25">
      <c r="A71" s="61">
        <v>70</v>
      </c>
      <c r="B71" s="14" t="s">
        <v>10</v>
      </c>
      <c r="C71" s="14" t="s">
        <v>226</v>
      </c>
      <c r="D71" s="14" t="s">
        <v>1415</v>
      </c>
      <c r="E71" s="14" t="s">
        <v>39</v>
      </c>
      <c r="F71" s="77">
        <v>300</v>
      </c>
      <c r="G71" s="14" t="s">
        <v>926</v>
      </c>
    </row>
    <row r="72" spans="1:7" x14ac:dyDescent="0.25">
      <c r="A72" s="61">
        <v>71</v>
      </c>
      <c r="B72" s="14" t="s">
        <v>10</v>
      </c>
      <c r="C72" s="14" t="s">
        <v>226</v>
      </c>
      <c r="D72" s="14" t="s">
        <v>1415</v>
      </c>
      <c r="E72" s="14" t="s">
        <v>40</v>
      </c>
      <c r="F72" s="77">
        <v>300</v>
      </c>
      <c r="G72" s="14" t="s">
        <v>927</v>
      </c>
    </row>
    <row r="73" spans="1:7" x14ac:dyDescent="0.25">
      <c r="A73" s="61">
        <v>72</v>
      </c>
      <c r="B73" s="14" t="s">
        <v>10</v>
      </c>
      <c r="C73" s="14" t="s">
        <v>226</v>
      </c>
      <c r="D73" s="14" t="s">
        <v>1415</v>
      </c>
      <c r="E73" s="14" t="s">
        <v>41</v>
      </c>
      <c r="F73" s="77">
        <v>300</v>
      </c>
      <c r="G73" s="14" t="s">
        <v>928</v>
      </c>
    </row>
    <row r="74" spans="1:7" x14ac:dyDescent="0.25">
      <c r="A74" s="61">
        <v>73</v>
      </c>
      <c r="B74" s="14" t="s">
        <v>10</v>
      </c>
      <c r="C74" s="14" t="s">
        <v>226</v>
      </c>
      <c r="D74" s="14" t="s">
        <v>1415</v>
      </c>
      <c r="E74" s="14" t="s">
        <v>42</v>
      </c>
      <c r="F74" s="77">
        <v>400</v>
      </c>
      <c r="G74" s="14" t="s">
        <v>929</v>
      </c>
    </row>
    <row r="75" spans="1:7" x14ac:dyDescent="0.25">
      <c r="A75" s="61">
        <v>74</v>
      </c>
      <c r="B75" s="14" t="s">
        <v>10</v>
      </c>
      <c r="C75" s="14" t="s">
        <v>226</v>
      </c>
      <c r="D75" s="14" t="s">
        <v>1415</v>
      </c>
      <c r="E75" s="14" t="s">
        <v>43</v>
      </c>
      <c r="F75" s="77">
        <v>600</v>
      </c>
      <c r="G75" s="14" t="s">
        <v>930</v>
      </c>
    </row>
    <row r="76" spans="1:7" x14ac:dyDescent="0.25">
      <c r="A76" s="61">
        <v>75</v>
      </c>
      <c r="B76" s="14" t="s">
        <v>10</v>
      </c>
      <c r="C76" s="14" t="s">
        <v>203</v>
      </c>
      <c r="D76" s="14" t="s">
        <v>1415</v>
      </c>
      <c r="E76" s="14" t="s">
        <v>23</v>
      </c>
      <c r="F76" s="77">
        <v>50000</v>
      </c>
      <c r="G76" s="14" t="s">
        <v>931</v>
      </c>
    </row>
    <row r="77" spans="1:7" x14ac:dyDescent="0.25">
      <c r="A77" s="61">
        <v>76</v>
      </c>
      <c r="B77" s="14" t="s">
        <v>10</v>
      </c>
      <c r="C77" s="14" t="s">
        <v>203</v>
      </c>
      <c r="D77" s="14" t="s">
        <v>1415</v>
      </c>
      <c r="E77" s="14" t="s">
        <v>25</v>
      </c>
      <c r="F77" s="77">
        <v>600</v>
      </c>
      <c r="G77" s="14" t="s">
        <v>932</v>
      </c>
    </row>
    <row r="78" spans="1:7" x14ac:dyDescent="0.25">
      <c r="A78" s="61">
        <v>77</v>
      </c>
      <c r="B78" s="14" t="s">
        <v>10</v>
      </c>
      <c r="C78" s="14" t="s">
        <v>203</v>
      </c>
      <c r="D78" s="14" t="s">
        <v>1415</v>
      </c>
      <c r="E78" s="14" t="s">
        <v>205</v>
      </c>
      <c r="F78" s="77">
        <v>400</v>
      </c>
      <c r="G78" s="14" t="s">
        <v>933</v>
      </c>
    </row>
    <row r="79" spans="1:7" x14ac:dyDescent="0.25">
      <c r="A79" s="61">
        <v>78</v>
      </c>
      <c r="B79" s="14" t="s">
        <v>10</v>
      </c>
      <c r="C79" s="14" t="s">
        <v>197</v>
      </c>
      <c r="D79" s="14" t="s">
        <v>1415</v>
      </c>
      <c r="E79" s="14" t="s">
        <v>19</v>
      </c>
      <c r="F79" s="77">
        <v>200</v>
      </c>
      <c r="G79" s="14" t="s">
        <v>934</v>
      </c>
    </row>
    <row r="80" spans="1:7" x14ac:dyDescent="0.25">
      <c r="A80" s="61">
        <v>79</v>
      </c>
      <c r="B80" s="14" t="s">
        <v>10</v>
      </c>
      <c r="C80" s="14" t="s">
        <v>206</v>
      </c>
      <c r="D80" s="14" t="s">
        <v>1415</v>
      </c>
      <c r="E80" s="14" t="s">
        <v>26</v>
      </c>
      <c r="F80" s="77">
        <v>200</v>
      </c>
      <c r="G80" s="14" t="s">
        <v>935</v>
      </c>
    </row>
    <row r="81" spans="1:7" x14ac:dyDescent="0.25">
      <c r="A81" s="61">
        <v>80</v>
      </c>
      <c r="B81" s="14" t="s">
        <v>10</v>
      </c>
      <c r="C81" s="14" t="s">
        <v>198</v>
      </c>
      <c r="D81" s="14" t="s">
        <v>1415</v>
      </c>
      <c r="E81" s="14" t="s">
        <v>20</v>
      </c>
      <c r="F81" s="77">
        <v>200</v>
      </c>
      <c r="G81" s="14" t="s">
        <v>936</v>
      </c>
    </row>
    <row r="82" spans="1:7" x14ac:dyDescent="0.25">
      <c r="A82" s="61">
        <v>81</v>
      </c>
      <c r="B82" s="14" t="s">
        <v>10</v>
      </c>
      <c r="C82" s="14" t="s">
        <v>306</v>
      </c>
      <c r="D82" s="14" t="s">
        <v>9</v>
      </c>
      <c r="E82" s="14" t="s">
        <v>307</v>
      </c>
      <c r="F82" s="77">
        <v>800</v>
      </c>
      <c r="G82" s="14" t="s">
        <v>937</v>
      </c>
    </row>
    <row r="83" spans="1:7" x14ac:dyDescent="0.25">
      <c r="A83" s="61">
        <v>82</v>
      </c>
      <c r="B83" s="14" t="s">
        <v>10</v>
      </c>
      <c r="C83" s="14" t="s">
        <v>308</v>
      </c>
      <c r="D83" s="14" t="s">
        <v>9</v>
      </c>
      <c r="E83" s="14" t="s">
        <v>309</v>
      </c>
      <c r="F83" s="77">
        <v>800</v>
      </c>
      <c r="G83" s="14" t="s">
        <v>938</v>
      </c>
    </row>
    <row r="84" spans="1:7" x14ac:dyDescent="0.25">
      <c r="A84" s="61">
        <v>83</v>
      </c>
      <c r="B84" s="14" t="s">
        <v>10</v>
      </c>
      <c r="C84" s="14" t="s">
        <v>300</v>
      </c>
      <c r="D84" s="14" t="s">
        <v>9</v>
      </c>
      <c r="E84" s="14" t="s">
        <v>301</v>
      </c>
      <c r="F84" s="77">
        <v>3000</v>
      </c>
      <c r="G84" s="14" t="s">
        <v>939</v>
      </c>
    </row>
    <row r="85" spans="1:7" x14ac:dyDescent="0.25">
      <c r="A85" s="61">
        <v>84</v>
      </c>
      <c r="B85" s="14" t="s">
        <v>10</v>
      </c>
      <c r="C85" s="14" t="s">
        <v>298</v>
      </c>
      <c r="D85" s="14" t="s">
        <v>9</v>
      </c>
      <c r="E85" s="14" t="s">
        <v>299</v>
      </c>
      <c r="F85" s="77">
        <v>2400</v>
      </c>
      <c r="G85" s="14" t="s">
        <v>940</v>
      </c>
    </row>
    <row r="86" spans="1:7" x14ac:dyDescent="0.25">
      <c r="A86" s="61">
        <v>85</v>
      </c>
      <c r="B86" s="14" t="s">
        <v>10</v>
      </c>
      <c r="C86" s="14" t="s">
        <v>269</v>
      </c>
      <c r="D86" s="14" t="s">
        <v>9</v>
      </c>
      <c r="E86" s="14" t="s">
        <v>50</v>
      </c>
      <c r="F86" s="77">
        <v>300</v>
      </c>
      <c r="G86" s="14" t="s">
        <v>941</v>
      </c>
    </row>
    <row r="87" spans="1:7" x14ac:dyDescent="0.25">
      <c r="A87" s="61">
        <v>86</v>
      </c>
      <c r="B87" s="14" t="s">
        <v>10</v>
      </c>
      <c r="C87" s="14" t="s">
        <v>282</v>
      </c>
      <c r="D87" s="14" t="s">
        <v>9</v>
      </c>
      <c r="E87" s="14" t="s">
        <v>283</v>
      </c>
      <c r="F87" s="77">
        <v>9000</v>
      </c>
      <c r="G87" s="14" t="s">
        <v>942</v>
      </c>
    </row>
    <row r="88" spans="1:7" x14ac:dyDescent="0.25">
      <c r="A88" s="61">
        <v>87</v>
      </c>
      <c r="B88" s="14" t="s">
        <v>10</v>
      </c>
      <c r="C88" s="14" t="s">
        <v>280</v>
      </c>
      <c r="D88" s="14" t="s">
        <v>9</v>
      </c>
      <c r="E88" s="14" t="s">
        <v>281</v>
      </c>
      <c r="F88" s="77">
        <v>3600</v>
      </c>
      <c r="G88" s="14" t="s">
        <v>943</v>
      </c>
    </row>
    <row r="89" spans="1:7" x14ac:dyDescent="0.25">
      <c r="A89" s="61">
        <v>88</v>
      </c>
      <c r="B89" s="14" t="s">
        <v>10</v>
      </c>
      <c r="C89" s="14" t="s">
        <v>275</v>
      </c>
      <c r="D89" s="14" t="s">
        <v>9</v>
      </c>
      <c r="E89" s="14" t="s">
        <v>56</v>
      </c>
      <c r="F89" s="77">
        <v>800</v>
      </c>
      <c r="G89" s="14" t="s">
        <v>944</v>
      </c>
    </row>
    <row r="90" spans="1:7" x14ac:dyDescent="0.25">
      <c r="A90" s="61">
        <v>89</v>
      </c>
      <c r="B90" s="14" t="s">
        <v>10</v>
      </c>
      <c r="C90" s="14" t="s">
        <v>290</v>
      </c>
      <c r="D90" s="14" t="s">
        <v>9</v>
      </c>
      <c r="E90" s="14" t="s">
        <v>291</v>
      </c>
      <c r="F90" s="77">
        <v>800</v>
      </c>
      <c r="G90" s="14" t="s">
        <v>945</v>
      </c>
    </row>
    <row r="91" spans="1:7" x14ac:dyDescent="0.25">
      <c r="A91" s="61">
        <v>90</v>
      </c>
      <c r="B91" s="14" t="s">
        <v>10</v>
      </c>
      <c r="C91" s="14" t="s">
        <v>270</v>
      </c>
      <c r="D91" s="14" t="s">
        <v>9</v>
      </c>
      <c r="E91" s="14" t="s">
        <v>51</v>
      </c>
      <c r="F91" s="77">
        <v>800</v>
      </c>
      <c r="G91" s="14" t="s">
        <v>946</v>
      </c>
    </row>
    <row r="92" spans="1:7" x14ac:dyDescent="0.25">
      <c r="A92" s="61">
        <v>91</v>
      </c>
      <c r="B92" s="14" t="s">
        <v>10</v>
      </c>
      <c r="C92" s="14" t="s">
        <v>271</v>
      </c>
      <c r="D92" s="14" t="s">
        <v>9</v>
      </c>
      <c r="E92" s="14" t="s">
        <v>52</v>
      </c>
      <c r="F92" s="77">
        <v>800</v>
      </c>
      <c r="G92" s="14" t="s">
        <v>947</v>
      </c>
    </row>
    <row r="93" spans="1:7" x14ac:dyDescent="0.25">
      <c r="A93" s="61">
        <v>92</v>
      </c>
      <c r="B93" s="14" t="s">
        <v>10</v>
      </c>
      <c r="C93" s="14" t="s">
        <v>272</v>
      </c>
      <c r="D93" s="14" t="s">
        <v>9</v>
      </c>
      <c r="E93" s="14" t="s">
        <v>53</v>
      </c>
      <c r="F93" s="77">
        <v>800</v>
      </c>
      <c r="G93" s="14" t="s">
        <v>948</v>
      </c>
    </row>
    <row r="94" spans="1:7" x14ac:dyDescent="0.25">
      <c r="A94" s="61">
        <v>93</v>
      </c>
      <c r="B94" s="14" t="s">
        <v>10</v>
      </c>
      <c r="C94" s="14" t="s">
        <v>276</v>
      </c>
      <c r="D94" s="14" t="s">
        <v>9</v>
      </c>
      <c r="E94" s="14" t="s">
        <v>57</v>
      </c>
      <c r="F94" s="77">
        <v>800</v>
      </c>
      <c r="G94" s="14" t="s">
        <v>949</v>
      </c>
    </row>
    <row r="95" spans="1:7" x14ac:dyDescent="0.25">
      <c r="A95" s="61">
        <v>94</v>
      </c>
      <c r="B95" s="14" t="s">
        <v>10</v>
      </c>
      <c r="C95" s="14" t="s">
        <v>277</v>
      </c>
      <c r="D95" s="14" t="s">
        <v>9</v>
      </c>
      <c r="E95" s="14" t="s">
        <v>58</v>
      </c>
      <c r="F95" s="77">
        <v>800</v>
      </c>
      <c r="G95" s="14" t="s">
        <v>950</v>
      </c>
    </row>
    <row r="96" spans="1:7" x14ac:dyDescent="0.25">
      <c r="A96" s="61">
        <v>95</v>
      </c>
      <c r="B96" s="14" t="s">
        <v>10</v>
      </c>
      <c r="C96" s="14" t="s">
        <v>292</v>
      </c>
      <c r="D96" s="14" t="s">
        <v>9</v>
      </c>
      <c r="E96" s="14" t="s">
        <v>293</v>
      </c>
      <c r="F96" s="77">
        <v>800</v>
      </c>
      <c r="G96" s="14" t="s">
        <v>951</v>
      </c>
    </row>
    <row r="97" spans="1:7" x14ac:dyDescent="0.25">
      <c r="A97" s="61">
        <v>96</v>
      </c>
      <c r="B97" s="14" t="s">
        <v>10</v>
      </c>
      <c r="C97" s="14" t="s">
        <v>294</v>
      </c>
      <c r="D97" s="14" t="s">
        <v>9</v>
      </c>
      <c r="E97" s="14" t="s">
        <v>295</v>
      </c>
      <c r="F97" s="77">
        <v>1800</v>
      </c>
      <c r="G97" s="14" t="s">
        <v>952</v>
      </c>
    </row>
    <row r="98" spans="1:7" x14ac:dyDescent="0.25">
      <c r="A98" s="61">
        <v>97</v>
      </c>
      <c r="B98" s="14" t="s">
        <v>10</v>
      </c>
      <c r="C98" s="14" t="s">
        <v>296</v>
      </c>
      <c r="D98" s="14" t="s">
        <v>9</v>
      </c>
      <c r="E98" s="14" t="s">
        <v>297</v>
      </c>
      <c r="F98" s="77">
        <v>1200</v>
      </c>
      <c r="G98" s="14" t="s">
        <v>953</v>
      </c>
    </row>
    <row r="99" spans="1:7" x14ac:dyDescent="0.25">
      <c r="A99" s="61">
        <v>98</v>
      </c>
      <c r="B99" s="14" t="s">
        <v>10</v>
      </c>
      <c r="C99" s="14" t="s">
        <v>304</v>
      </c>
      <c r="D99" s="14" t="s">
        <v>9</v>
      </c>
      <c r="E99" s="14" t="s">
        <v>305</v>
      </c>
      <c r="F99" s="77">
        <v>800</v>
      </c>
      <c r="G99" s="14" t="s">
        <v>954</v>
      </c>
    </row>
    <row r="100" spans="1:7" x14ac:dyDescent="0.25">
      <c r="A100" s="61">
        <v>99</v>
      </c>
      <c r="B100" s="14" t="s">
        <v>10</v>
      </c>
      <c r="C100" s="14" t="s">
        <v>243</v>
      </c>
      <c r="D100" s="14" t="s">
        <v>9</v>
      </c>
      <c r="E100" s="14" t="s">
        <v>46</v>
      </c>
      <c r="F100" s="77">
        <v>1200</v>
      </c>
      <c r="G100" s="14" t="s">
        <v>955</v>
      </c>
    </row>
    <row r="101" spans="1:7" x14ac:dyDescent="0.25">
      <c r="A101" s="61">
        <v>100</v>
      </c>
      <c r="B101" s="14" t="s">
        <v>10</v>
      </c>
      <c r="C101" s="14" t="s">
        <v>245</v>
      </c>
      <c r="D101" s="14" t="s">
        <v>9</v>
      </c>
      <c r="E101" s="14" t="s">
        <v>47</v>
      </c>
      <c r="F101" s="77">
        <v>1200</v>
      </c>
      <c r="G101" s="14" t="s">
        <v>956</v>
      </c>
    </row>
    <row r="102" spans="1:7" x14ac:dyDescent="0.25">
      <c r="A102" s="61">
        <v>101</v>
      </c>
      <c r="B102" s="14" t="s">
        <v>10</v>
      </c>
      <c r="C102" s="14" t="s">
        <v>241</v>
      </c>
      <c r="D102" s="14" t="s">
        <v>9</v>
      </c>
      <c r="E102" s="14" t="s">
        <v>45</v>
      </c>
      <c r="F102" s="77">
        <v>1200</v>
      </c>
      <c r="G102" s="14" t="s">
        <v>957</v>
      </c>
    </row>
    <row r="103" spans="1:7" x14ac:dyDescent="0.25">
      <c r="A103" s="61">
        <v>102</v>
      </c>
      <c r="B103" s="14" t="s">
        <v>10</v>
      </c>
      <c r="C103" s="14" t="s">
        <v>181</v>
      </c>
      <c r="D103" s="14" t="s">
        <v>9</v>
      </c>
      <c r="E103" s="14" t="s">
        <v>64</v>
      </c>
      <c r="F103" s="77">
        <v>2400</v>
      </c>
      <c r="G103" s="14" t="s">
        <v>958</v>
      </c>
    </row>
    <row r="104" spans="1:7" x14ac:dyDescent="0.25">
      <c r="A104" s="61">
        <v>103</v>
      </c>
      <c r="B104" s="14" t="s">
        <v>10</v>
      </c>
      <c r="C104" s="14" t="s">
        <v>229</v>
      </c>
      <c r="D104" s="14" t="s">
        <v>9</v>
      </c>
      <c r="E104" s="14" t="s">
        <v>284</v>
      </c>
      <c r="F104" s="77">
        <v>300</v>
      </c>
      <c r="G104" s="14" t="s">
        <v>959</v>
      </c>
    </row>
    <row r="105" spans="1:7" x14ac:dyDescent="0.25">
      <c r="A105" s="61">
        <v>104</v>
      </c>
      <c r="B105" s="14" t="s">
        <v>10</v>
      </c>
      <c r="C105" s="14" t="s">
        <v>214</v>
      </c>
      <c r="D105" s="14" t="s">
        <v>9</v>
      </c>
      <c r="E105" s="14" t="s">
        <v>55</v>
      </c>
      <c r="F105" s="77">
        <v>1200</v>
      </c>
      <c r="G105" s="14" t="s">
        <v>960</v>
      </c>
    </row>
    <row r="106" spans="1:7" x14ac:dyDescent="0.25">
      <c r="A106" s="61">
        <v>105</v>
      </c>
      <c r="B106" s="14" t="s">
        <v>10</v>
      </c>
      <c r="C106" s="14" t="s">
        <v>233</v>
      </c>
      <c r="D106" s="14" t="s">
        <v>9</v>
      </c>
      <c r="E106" s="14" t="s">
        <v>59</v>
      </c>
      <c r="F106" s="77">
        <v>1200</v>
      </c>
      <c r="G106" s="14" t="s">
        <v>961</v>
      </c>
    </row>
    <row r="107" spans="1:7" x14ac:dyDescent="0.25">
      <c r="A107" s="61">
        <v>106</v>
      </c>
      <c r="B107" s="14" t="s">
        <v>10</v>
      </c>
      <c r="C107" s="14" t="s">
        <v>231</v>
      </c>
      <c r="D107" s="14" t="s">
        <v>9</v>
      </c>
      <c r="E107" s="14" t="s">
        <v>285</v>
      </c>
      <c r="F107" s="77">
        <v>300</v>
      </c>
      <c r="G107" s="14" t="s">
        <v>962</v>
      </c>
    </row>
    <row r="108" spans="1:7" x14ac:dyDescent="0.25">
      <c r="A108" s="61">
        <v>107</v>
      </c>
      <c r="B108" s="14" t="s">
        <v>10</v>
      </c>
      <c r="C108" s="14" t="s">
        <v>209</v>
      </c>
      <c r="D108" s="14" t="s">
        <v>9</v>
      </c>
      <c r="E108" s="14" t="s">
        <v>303</v>
      </c>
      <c r="F108" s="77">
        <v>300</v>
      </c>
      <c r="G108" s="14" t="s">
        <v>963</v>
      </c>
    </row>
    <row r="109" spans="1:7" x14ac:dyDescent="0.25">
      <c r="A109" s="61">
        <v>108</v>
      </c>
      <c r="B109" s="14" t="s">
        <v>10</v>
      </c>
      <c r="C109" s="14" t="s">
        <v>262</v>
      </c>
      <c r="D109" s="14" t="s">
        <v>9</v>
      </c>
      <c r="E109" s="14" t="s">
        <v>44</v>
      </c>
      <c r="F109" s="77">
        <v>400</v>
      </c>
      <c r="G109" s="14" t="s">
        <v>964</v>
      </c>
    </row>
    <row r="110" spans="1:7" x14ac:dyDescent="0.25">
      <c r="A110" s="61">
        <v>109</v>
      </c>
      <c r="B110" s="14" t="s">
        <v>10</v>
      </c>
      <c r="C110" s="14" t="s">
        <v>207</v>
      </c>
      <c r="D110" s="14" t="s">
        <v>9</v>
      </c>
      <c r="E110" s="14" t="s">
        <v>302</v>
      </c>
      <c r="F110" s="77">
        <v>700</v>
      </c>
      <c r="G110" s="14" t="s">
        <v>965</v>
      </c>
    </row>
    <row r="111" spans="1:7" x14ac:dyDescent="0.25">
      <c r="A111" s="61">
        <v>110</v>
      </c>
      <c r="B111" s="14" t="s">
        <v>10</v>
      </c>
      <c r="C111" s="14" t="s">
        <v>255</v>
      </c>
      <c r="D111" s="14" t="s">
        <v>9</v>
      </c>
      <c r="E111" s="14" t="s">
        <v>48</v>
      </c>
      <c r="F111" s="77">
        <v>300</v>
      </c>
      <c r="G111" s="14" t="s">
        <v>966</v>
      </c>
    </row>
    <row r="112" spans="1:7" x14ac:dyDescent="0.25">
      <c r="A112" s="61">
        <v>111</v>
      </c>
      <c r="B112" s="14" t="s">
        <v>10</v>
      </c>
      <c r="C112" s="14" t="s">
        <v>273</v>
      </c>
      <c r="D112" s="14" t="s">
        <v>9</v>
      </c>
      <c r="E112" s="14" t="s">
        <v>54</v>
      </c>
      <c r="F112" s="77">
        <v>300</v>
      </c>
      <c r="G112" s="14" t="s">
        <v>967</v>
      </c>
    </row>
    <row r="113" spans="1:7" x14ac:dyDescent="0.25">
      <c r="A113" s="61">
        <v>112</v>
      </c>
      <c r="B113" s="14" t="s">
        <v>10</v>
      </c>
      <c r="C113" s="14" t="s">
        <v>279</v>
      </c>
      <c r="D113" s="14" t="s">
        <v>9</v>
      </c>
      <c r="E113" s="14" t="s">
        <v>61</v>
      </c>
      <c r="F113" s="77">
        <v>150</v>
      </c>
      <c r="G113" s="14" t="s">
        <v>968</v>
      </c>
    </row>
    <row r="114" spans="1:7" x14ac:dyDescent="0.25">
      <c r="A114" s="61">
        <v>113</v>
      </c>
      <c r="B114" s="14" t="s">
        <v>10</v>
      </c>
      <c r="C114" s="14" t="s">
        <v>199</v>
      </c>
      <c r="D114" s="14" t="s">
        <v>9</v>
      </c>
      <c r="E114" s="14" t="s">
        <v>287</v>
      </c>
      <c r="F114" s="77">
        <v>600</v>
      </c>
      <c r="G114" s="14" t="s">
        <v>969</v>
      </c>
    </row>
    <row r="115" spans="1:7" x14ac:dyDescent="0.25">
      <c r="A115" s="61">
        <v>114</v>
      </c>
      <c r="B115" s="14" t="s">
        <v>10</v>
      </c>
      <c r="C115" s="14" t="s">
        <v>213</v>
      </c>
      <c r="D115" s="14" t="s">
        <v>9</v>
      </c>
      <c r="E115" s="14" t="s">
        <v>63</v>
      </c>
      <c r="F115" s="77">
        <v>600</v>
      </c>
      <c r="G115" s="14" t="s">
        <v>970</v>
      </c>
    </row>
    <row r="116" spans="1:7" x14ac:dyDescent="0.25">
      <c r="A116" s="61">
        <v>115</v>
      </c>
      <c r="B116" s="14" t="s">
        <v>10</v>
      </c>
      <c r="C116" s="14" t="s">
        <v>225</v>
      </c>
      <c r="D116" s="14" t="s">
        <v>9</v>
      </c>
      <c r="E116" s="14" t="s">
        <v>65</v>
      </c>
      <c r="F116" s="77">
        <v>750</v>
      </c>
      <c r="G116" s="14" t="s">
        <v>971</v>
      </c>
    </row>
    <row r="117" spans="1:7" x14ac:dyDescent="0.25">
      <c r="A117" s="61">
        <v>116</v>
      </c>
      <c r="B117" s="14" t="s">
        <v>10</v>
      </c>
      <c r="C117" s="14" t="s">
        <v>235</v>
      </c>
      <c r="D117" s="14" t="s">
        <v>9</v>
      </c>
      <c r="E117" s="14" t="s">
        <v>286</v>
      </c>
      <c r="F117" s="77">
        <v>750</v>
      </c>
      <c r="G117" s="14" t="s">
        <v>972</v>
      </c>
    </row>
    <row r="118" spans="1:7" x14ac:dyDescent="0.25">
      <c r="A118" s="61">
        <v>117</v>
      </c>
      <c r="B118" s="14" t="s">
        <v>10</v>
      </c>
      <c r="C118" s="14" t="s">
        <v>219</v>
      </c>
      <c r="D118" s="14" t="s">
        <v>9</v>
      </c>
      <c r="E118" s="14" t="s">
        <v>288</v>
      </c>
      <c r="F118" s="77">
        <v>1200</v>
      </c>
      <c r="G118" s="14" t="s">
        <v>973</v>
      </c>
    </row>
    <row r="119" spans="1:7" x14ac:dyDescent="0.25">
      <c r="A119" s="61">
        <v>118</v>
      </c>
      <c r="B119" s="14" t="s">
        <v>10</v>
      </c>
      <c r="C119" s="14" t="s">
        <v>220</v>
      </c>
      <c r="D119" s="14" t="s">
        <v>9</v>
      </c>
      <c r="E119" s="14" t="s">
        <v>289</v>
      </c>
      <c r="F119" s="77">
        <v>1200</v>
      </c>
      <c r="G119" s="14" t="s">
        <v>974</v>
      </c>
    </row>
    <row r="120" spans="1:7" x14ac:dyDescent="0.25">
      <c r="A120" s="61">
        <v>119</v>
      </c>
      <c r="B120" s="14" t="s">
        <v>10</v>
      </c>
      <c r="C120" s="14" t="s">
        <v>214</v>
      </c>
      <c r="D120" s="14" t="s">
        <v>9</v>
      </c>
      <c r="E120" s="14" t="s">
        <v>274</v>
      </c>
      <c r="F120" s="77">
        <v>3000</v>
      </c>
      <c r="G120" s="14" t="s">
        <v>975</v>
      </c>
    </row>
    <row r="121" spans="1:7" x14ac:dyDescent="0.25">
      <c r="A121" s="61">
        <v>120</v>
      </c>
      <c r="B121" s="14" t="s">
        <v>10</v>
      </c>
      <c r="C121" s="14" t="s">
        <v>233</v>
      </c>
      <c r="D121" s="14" t="s">
        <v>9</v>
      </c>
      <c r="E121" s="14" t="s">
        <v>278</v>
      </c>
      <c r="F121" s="77">
        <v>1200</v>
      </c>
      <c r="G121" s="14" t="s">
        <v>976</v>
      </c>
    </row>
    <row r="122" spans="1:7" x14ac:dyDescent="0.25">
      <c r="A122" s="61">
        <v>121</v>
      </c>
      <c r="B122" s="14" t="s">
        <v>10</v>
      </c>
      <c r="C122" s="14" t="s">
        <v>197</v>
      </c>
      <c r="D122" s="14" t="s">
        <v>9</v>
      </c>
      <c r="E122" s="14" t="s">
        <v>62</v>
      </c>
      <c r="F122" s="77">
        <v>300</v>
      </c>
      <c r="G122" s="14" t="s">
        <v>977</v>
      </c>
    </row>
    <row r="123" spans="1:7" x14ac:dyDescent="0.25">
      <c r="A123" s="61">
        <v>122</v>
      </c>
      <c r="B123" s="14" t="s">
        <v>10</v>
      </c>
      <c r="C123" s="14" t="s">
        <v>206</v>
      </c>
      <c r="D123" s="14" t="s">
        <v>9</v>
      </c>
      <c r="E123" s="14" t="s">
        <v>60</v>
      </c>
      <c r="F123" s="77">
        <v>300</v>
      </c>
      <c r="G123" s="14" t="s">
        <v>978</v>
      </c>
    </row>
    <row r="124" spans="1:7" x14ac:dyDescent="0.25">
      <c r="A124" s="61">
        <v>123</v>
      </c>
      <c r="B124" s="14" t="s">
        <v>10</v>
      </c>
      <c r="C124" s="14" t="s">
        <v>198</v>
      </c>
      <c r="D124" s="14" t="s">
        <v>9</v>
      </c>
      <c r="E124" s="14" t="s">
        <v>49</v>
      </c>
      <c r="F124" s="77">
        <v>300</v>
      </c>
      <c r="G124" s="14" t="s">
        <v>979</v>
      </c>
    </row>
    <row r="125" spans="1:7" x14ac:dyDescent="0.25">
      <c r="A125" s="61">
        <v>124</v>
      </c>
      <c r="B125" s="14" t="s">
        <v>10</v>
      </c>
      <c r="C125" s="14" t="s">
        <v>310</v>
      </c>
      <c r="D125" s="14" t="s">
        <v>10</v>
      </c>
      <c r="E125" s="14" t="s">
        <v>311</v>
      </c>
      <c r="F125" s="77">
        <v>800</v>
      </c>
      <c r="G125" s="14" t="s">
        <v>980</v>
      </c>
    </row>
    <row r="126" spans="1:7" x14ac:dyDescent="0.25">
      <c r="A126" s="61">
        <v>125</v>
      </c>
      <c r="B126" s="14" t="s">
        <v>10</v>
      </c>
      <c r="C126" s="14" t="s">
        <v>312</v>
      </c>
      <c r="D126" s="14" t="s">
        <v>66</v>
      </c>
      <c r="E126" s="14" t="s">
        <v>67</v>
      </c>
      <c r="F126" s="77">
        <v>1200</v>
      </c>
      <c r="G126" s="14" t="s">
        <v>981</v>
      </c>
    </row>
    <row r="127" spans="1:7" x14ac:dyDescent="0.25">
      <c r="A127" s="61">
        <v>126</v>
      </c>
      <c r="B127" s="14" t="s">
        <v>10</v>
      </c>
      <c r="C127" s="14" t="s">
        <v>318</v>
      </c>
      <c r="D127" s="14" t="s">
        <v>66</v>
      </c>
      <c r="E127" s="14" t="s">
        <v>73</v>
      </c>
      <c r="F127" s="77">
        <v>100</v>
      </c>
      <c r="G127" s="14" t="s">
        <v>982</v>
      </c>
    </row>
    <row r="128" spans="1:7" x14ac:dyDescent="0.25">
      <c r="A128" s="61">
        <v>127</v>
      </c>
      <c r="B128" s="14" t="s">
        <v>10</v>
      </c>
      <c r="C128" s="14" t="s">
        <v>313</v>
      </c>
      <c r="D128" s="14" t="s">
        <v>66</v>
      </c>
      <c r="E128" s="14" t="s">
        <v>68</v>
      </c>
      <c r="F128" s="77">
        <v>600</v>
      </c>
      <c r="G128" s="14" t="s">
        <v>983</v>
      </c>
    </row>
    <row r="129" spans="1:7" x14ac:dyDescent="0.25">
      <c r="A129" s="61">
        <v>128</v>
      </c>
      <c r="B129" s="14" t="s">
        <v>10</v>
      </c>
      <c r="C129" s="14" t="s">
        <v>316</v>
      </c>
      <c r="D129" s="14" t="s">
        <v>66</v>
      </c>
      <c r="E129" s="14" t="s">
        <v>71</v>
      </c>
      <c r="F129" s="77">
        <v>600</v>
      </c>
      <c r="G129" s="14" t="s">
        <v>984</v>
      </c>
    </row>
    <row r="130" spans="1:7" x14ac:dyDescent="0.25">
      <c r="A130" s="61">
        <v>129</v>
      </c>
      <c r="B130" s="14" t="s">
        <v>10</v>
      </c>
      <c r="C130" s="14" t="s">
        <v>314</v>
      </c>
      <c r="D130" s="14" t="s">
        <v>66</v>
      </c>
      <c r="E130" s="14" t="s">
        <v>69</v>
      </c>
      <c r="F130" s="77">
        <v>600</v>
      </c>
      <c r="G130" s="14" t="s">
        <v>985</v>
      </c>
    </row>
    <row r="131" spans="1:7" x14ac:dyDescent="0.25">
      <c r="A131" s="61">
        <v>130</v>
      </c>
      <c r="B131" s="14" t="s">
        <v>10</v>
      </c>
      <c r="C131" s="14" t="s">
        <v>317</v>
      </c>
      <c r="D131" s="14" t="s">
        <v>66</v>
      </c>
      <c r="E131" s="14" t="s">
        <v>72</v>
      </c>
      <c r="F131" s="77">
        <v>600</v>
      </c>
      <c r="G131" s="14" t="s">
        <v>986</v>
      </c>
    </row>
    <row r="132" spans="1:7" x14ac:dyDescent="0.25">
      <c r="A132" s="61">
        <v>131</v>
      </c>
      <c r="B132" s="14" t="s">
        <v>10</v>
      </c>
      <c r="C132" s="14" t="s">
        <v>315</v>
      </c>
      <c r="D132" s="14" t="s">
        <v>66</v>
      </c>
      <c r="E132" s="14" t="s">
        <v>70</v>
      </c>
      <c r="F132" s="77">
        <v>700</v>
      </c>
      <c r="G132" s="14" t="s">
        <v>987</v>
      </c>
    </row>
    <row r="133" spans="1:7" x14ac:dyDescent="0.25">
      <c r="A133" s="61">
        <v>132</v>
      </c>
      <c r="B133" s="14" t="s">
        <v>10</v>
      </c>
      <c r="C133" s="14" t="s">
        <v>173</v>
      </c>
      <c r="D133" s="14" t="s">
        <v>74</v>
      </c>
      <c r="E133" s="14" t="s">
        <v>322</v>
      </c>
      <c r="F133" s="77">
        <v>19200</v>
      </c>
      <c r="G133" s="14" t="s">
        <v>988</v>
      </c>
    </row>
    <row r="134" spans="1:7" x14ac:dyDescent="0.25">
      <c r="A134" s="61">
        <v>133</v>
      </c>
      <c r="B134" s="14" t="s">
        <v>10</v>
      </c>
      <c r="C134" s="14" t="s">
        <v>175</v>
      </c>
      <c r="D134" s="14" t="s">
        <v>74</v>
      </c>
      <c r="E134" s="14" t="s">
        <v>323</v>
      </c>
      <c r="F134" s="77">
        <v>16800</v>
      </c>
      <c r="G134" s="14" t="s">
        <v>989</v>
      </c>
    </row>
    <row r="135" spans="1:7" x14ac:dyDescent="0.25">
      <c r="A135" s="61">
        <v>134</v>
      </c>
      <c r="B135" s="14" t="s">
        <v>10</v>
      </c>
      <c r="C135" s="14" t="s">
        <v>324</v>
      </c>
      <c r="D135" s="14" t="s">
        <v>74</v>
      </c>
      <c r="E135" s="14" t="s">
        <v>325</v>
      </c>
      <c r="F135" s="77">
        <v>14400</v>
      </c>
      <c r="G135" s="14" t="s">
        <v>990</v>
      </c>
    </row>
    <row r="136" spans="1:7" x14ac:dyDescent="0.25">
      <c r="A136" s="61">
        <v>135</v>
      </c>
      <c r="B136" s="14" t="s">
        <v>10</v>
      </c>
      <c r="C136" s="14" t="s">
        <v>182</v>
      </c>
      <c r="D136" s="14" t="s">
        <v>74</v>
      </c>
      <c r="E136" s="14" t="s">
        <v>326</v>
      </c>
      <c r="F136" s="77">
        <v>7000</v>
      </c>
      <c r="G136" s="14" t="s">
        <v>991</v>
      </c>
    </row>
    <row r="137" spans="1:7" x14ac:dyDescent="0.25">
      <c r="A137" s="61">
        <v>136</v>
      </c>
      <c r="B137" s="14" t="s">
        <v>10</v>
      </c>
      <c r="C137" s="14" t="s">
        <v>184</v>
      </c>
      <c r="D137" s="14" t="s">
        <v>74</v>
      </c>
      <c r="E137" s="14" t="s">
        <v>327</v>
      </c>
      <c r="F137" s="77">
        <v>5000</v>
      </c>
      <c r="G137" s="14" t="s">
        <v>992</v>
      </c>
    </row>
    <row r="138" spans="1:7" x14ac:dyDescent="0.25">
      <c r="A138" s="61">
        <v>137</v>
      </c>
      <c r="B138" s="14" t="s">
        <v>10</v>
      </c>
      <c r="C138" s="14" t="s">
        <v>157</v>
      </c>
      <c r="D138" s="14" t="s">
        <v>74</v>
      </c>
      <c r="E138" s="14" t="s">
        <v>319</v>
      </c>
      <c r="F138" s="77">
        <v>250000</v>
      </c>
      <c r="G138" s="14" t="s">
        <v>993</v>
      </c>
    </row>
    <row r="139" spans="1:7" x14ac:dyDescent="0.25">
      <c r="A139" s="61">
        <v>138</v>
      </c>
      <c r="B139" s="14" t="s">
        <v>10</v>
      </c>
      <c r="C139" s="14" t="s">
        <v>159</v>
      </c>
      <c r="D139" s="14" t="s">
        <v>74</v>
      </c>
      <c r="E139" s="14" t="s">
        <v>320</v>
      </c>
      <c r="F139" s="77">
        <v>150000</v>
      </c>
      <c r="G139" s="14" t="s">
        <v>994</v>
      </c>
    </row>
    <row r="140" spans="1:7" x14ac:dyDescent="0.25">
      <c r="A140" s="61">
        <v>139</v>
      </c>
      <c r="B140" s="14" t="s">
        <v>10</v>
      </c>
      <c r="C140" s="14" t="s">
        <v>161</v>
      </c>
      <c r="D140" s="14" t="s">
        <v>74</v>
      </c>
      <c r="E140" s="14" t="s">
        <v>321</v>
      </c>
      <c r="F140" s="77">
        <v>150000</v>
      </c>
      <c r="G140" s="14" t="s">
        <v>995</v>
      </c>
    </row>
    <row r="141" spans="1:7" x14ac:dyDescent="0.25">
      <c r="A141" s="61">
        <v>140</v>
      </c>
      <c r="B141" s="14" t="s">
        <v>10</v>
      </c>
      <c r="C141" s="14" t="s">
        <v>179</v>
      </c>
      <c r="D141" s="14" t="s">
        <v>74</v>
      </c>
      <c r="E141" s="14" t="s">
        <v>328</v>
      </c>
      <c r="F141" s="77">
        <v>1200</v>
      </c>
      <c r="G141" s="14" t="s">
        <v>996</v>
      </c>
    </row>
    <row r="142" spans="1:7" x14ac:dyDescent="0.25">
      <c r="A142" s="61">
        <v>141</v>
      </c>
      <c r="B142" s="14" t="s">
        <v>10</v>
      </c>
      <c r="C142" s="14" t="s">
        <v>179</v>
      </c>
      <c r="D142" s="14" t="s">
        <v>74</v>
      </c>
      <c r="E142" s="14" t="s">
        <v>329</v>
      </c>
      <c r="F142" s="77">
        <v>2400</v>
      </c>
      <c r="G142" s="14" t="s">
        <v>997</v>
      </c>
    </row>
    <row r="143" spans="1:7" x14ac:dyDescent="0.25">
      <c r="A143" s="61">
        <v>142</v>
      </c>
      <c r="B143" s="14" t="s">
        <v>10</v>
      </c>
      <c r="C143" s="14" t="s">
        <v>179</v>
      </c>
      <c r="D143" s="14" t="s">
        <v>74</v>
      </c>
      <c r="E143" s="14" t="s">
        <v>330</v>
      </c>
      <c r="F143" s="77">
        <v>3600</v>
      </c>
      <c r="G143" s="14" t="s">
        <v>998</v>
      </c>
    </row>
    <row r="144" spans="1:7" x14ac:dyDescent="0.25">
      <c r="A144" s="61">
        <v>143</v>
      </c>
      <c r="B144" s="14" t="s">
        <v>10</v>
      </c>
      <c r="C144" s="14" t="s">
        <v>180</v>
      </c>
      <c r="D144" s="14" t="s">
        <v>74</v>
      </c>
      <c r="E144" s="14" t="s">
        <v>331</v>
      </c>
      <c r="F144" s="77">
        <v>600</v>
      </c>
      <c r="G144" s="14" t="s">
        <v>999</v>
      </c>
    </row>
    <row r="145" spans="1:7" x14ac:dyDescent="0.25">
      <c r="A145" s="61">
        <v>144</v>
      </c>
      <c r="B145" s="14" t="s">
        <v>10</v>
      </c>
      <c r="C145" s="14" t="s">
        <v>188</v>
      </c>
      <c r="D145" s="14" t="s">
        <v>74</v>
      </c>
      <c r="E145" s="14" t="s">
        <v>334</v>
      </c>
      <c r="F145" s="77">
        <v>2400</v>
      </c>
      <c r="G145" s="14" t="s">
        <v>1000</v>
      </c>
    </row>
    <row r="146" spans="1:7" x14ac:dyDescent="0.25">
      <c r="A146" s="61">
        <v>145</v>
      </c>
      <c r="B146" s="14" t="s">
        <v>10</v>
      </c>
      <c r="C146" s="14" t="s">
        <v>188</v>
      </c>
      <c r="D146" s="14" t="s">
        <v>74</v>
      </c>
      <c r="E146" s="14" t="s">
        <v>335</v>
      </c>
      <c r="F146" s="77">
        <v>2400</v>
      </c>
      <c r="G146" s="14" t="s">
        <v>1001</v>
      </c>
    </row>
    <row r="147" spans="1:7" x14ac:dyDescent="0.25">
      <c r="A147" s="61">
        <v>146</v>
      </c>
      <c r="B147" s="14" t="s">
        <v>10</v>
      </c>
      <c r="C147" s="14" t="s">
        <v>188</v>
      </c>
      <c r="D147" s="14" t="s">
        <v>74</v>
      </c>
      <c r="E147" s="14" t="s">
        <v>336</v>
      </c>
      <c r="F147" s="77">
        <v>2400</v>
      </c>
      <c r="G147" s="14" t="s">
        <v>1002</v>
      </c>
    </row>
    <row r="148" spans="1:7" x14ac:dyDescent="0.25">
      <c r="A148" s="61">
        <v>147</v>
      </c>
      <c r="B148" s="14" t="s">
        <v>10</v>
      </c>
      <c r="C148" s="14" t="s">
        <v>188</v>
      </c>
      <c r="D148" s="14" t="s">
        <v>74</v>
      </c>
      <c r="E148" s="14" t="s">
        <v>337</v>
      </c>
      <c r="F148" s="77">
        <v>6000</v>
      </c>
      <c r="G148" s="14" t="s">
        <v>1003</v>
      </c>
    </row>
    <row r="149" spans="1:7" x14ac:dyDescent="0.25">
      <c r="A149" s="61">
        <v>148</v>
      </c>
      <c r="B149" s="14" t="s">
        <v>10</v>
      </c>
      <c r="C149" s="14" t="s">
        <v>188</v>
      </c>
      <c r="D149" s="14" t="s">
        <v>74</v>
      </c>
      <c r="E149" s="14" t="s">
        <v>333</v>
      </c>
      <c r="F149" s="77">
        <v>12000</v>
      </c>
      <c r="G149" s="14" t="s">
        <v>1004</v>
      </c>
    </row>
    <row r="150" spans="1:7" x14ac:dyDescent="0.25">
      <c r="A150" s="61">
        <v>149</v>
      </c>
      <c r="B150" s="14" t="s">
        <v>10</v>
      </c>
      <c r="C150" s="14" t="s">
        <v>188</v>
      </c>
      <c r="D150" s="14" t="s">
        <v>74</v>
      </c>
      <c r="E150" s="14" t="s">
        <v>338</v>
      </c>
      <c r="F150" s="77">
        <v>12000</v>
      </c>
      <c r="G150" s="14" t="s">
        <v>1005</v>
      </c>
    </row>
    <row r="151" spans="1:7" x14ac:dyDescent="0.25">
      <c r="A151" s="61">
        <v>150</v>
      </c>
      <c r="B151" s="14" t="s">
        <v>10</v>
      </c>
      <c r="C151" s="14" t="s">
        <v>178</v>
      </c>
      <c r="D151" s="14" t="s">
        <v>74</v>
      </c>
      <c r="E151" s="14" t="s">
        <v>332</v>
      </c>
      <c r="F151" s="77">
        <v>600</v>
      </c>
      <c r="G151" s="14" t="s">
        <v>1006</v>
      </c>
    </row>
    <row r="152" spans="1:7" x14ac:dyDescent="0.25">
      <c r="A152" s="61">
        <v>151</v>
      </c>
      <c r="B152" s="14" t="s">
        <v>10</v>
      </c>
      <c r="C152" s="14" t="s">
        <v>345</v>
      </c>
      <c r="D152" s="14" t="s">
        <v>75</v>
      </c>
      <c r="E152" s="14" t="s">
        <v>346</v>
      </c>
      <c r="F152" s="77">
        <v>0</v>
      </c>
      <c r="G152" s="14" t="s">
        <v>1007</v>
      </c>
    </row>
    <row r="153" spans="1:7" x14ac:dyDescent="0.25">
      <c r="A153" s="61">
        <v>152</v>
      </c>
      <c r="B153" s="14" t="s">
        <v>10</v>
      </c>
      <c r="C153" s="14" t="s">
        <v>339</v>
      </c>
      <c r="D153" s="14" t="s">
        <v>75</v>
      </c>
      <c r="E153" s="14" t="s">
        <v>76</v>
      </c>
      <c r="F153" s="77">
        <v>150</v>
      </c>
      <c r="G153" s="14" t="s">
        <v>1008</v>
      </c>
    </row>
    <row r="154" spans="1:7" x14ac:dyDescent="0.25">
      <c r="A154" s="61">
        <v>153</v>
      </c>
      <c r="B154" s="14" t="s">
        <v>10</v>
      </c>
      <c r="C154" s="14" t="s">
        <v>339</v>
      </c>
      <c r="D154" s="14" t="s">
        <v>75</v>
      </c>
      <c r="E154" s="14" t="s">
        <v>77</v>
      </c>
      <c r="F154" s="77">
        <v>3</v>
      </c>
      <c r="G154" s="14" t="s">
        <v>1009</v>
      </c>
    </row>
    <row r="155" spans="1:7" x14ac:dyDescent="0.25">
      <c r="A155" s="61">
        <v>154</v>
      </c>
      <c r="B155" s="14" t="s">
        <v>10</v>
      </c>
      <c r="C155" s="14" t="s">
        <v>339</v>
      </c>
      <c r="D155" s="14" t="s">
        <v>75</v>
      </c>
      <c r="E155" s="14" t="s">
        <v>95</v>
      </c>
      <c r="F155" s="77">
        <v>3</v>
      </c>
      <c r="G155" s="14" t="s">
        <v>1010</v>
      </c>
    </row>
    <row r="156" spans="1:7" x14ac:dyDescent="0.25">
      <c r="A156" s="61">
        <v>155</v>
      </c>
      <c r="B156" s="14" t="s">
        <v>10</v>
      </c>
      <c r="C156" s="14" t="s">
        <v>345</v>
      </c>
      <c r="D156" s="14" t="s">
        <v>75</v>
      </c>
      <c r="E156" s="14" t="s">
        <v>347</v>
      </c>
      <c r="F156" s="77">
        <v>0</v>
      </c>
      <c r="G156" s="14" t="s">
        <v>1011</v>
      </c>
    </row>
    <row r="157" spans="1:7" x14ac:dyDescent="0.25">
      <c r="A157" s="61">
        <v>156</v>
      </c>
      <c r="B157" s="14" t="s">
        <v>10</v>
      </c>
      <c r="C157" s="14" t="s">
        <v>341</v>
      </c>
      <c r="D157" s="14" t="s">
        <v>75</v>
      </c>
      <c r="E157" s="14" t="s">
        <v>81</v>
      </c>
      <c r="F157" s="77">
        <v>0</v>
      </c>
      <c r="G157" s="14" t="s">
        <v>1012</v>
      </c>
    </row>
    <row r="158" spans="1:7" x14ac:dyDescent="0.25">
      <c r="A158" s="61">
        <v>157</v>
      </c>
      <c r="B158" s="14" t="s">
        <v>10</v>
      </c>
      <c r="C158" s="14" t="s">
        <v>340</v>
      </c>
      <c r="D158" s="14" t="s">
        <v>75</v>
      </c>
      <c r="E158" s="14" t="s">
        <v>78</v>
      </c>
      <c r="F158" s="77">
        <v>0</v>
      </c>
      <c r="G158" s="14" t="s">
        <v>1013</v>
      </c>
    </row>
    <row r="159" spans="1:7" x14ac:dyDescent="0.25">
      <c r="A159" s="61">
        <v>158</v>
      </c>
      <c r="B159" s="14" t="s">
        <v>10</v>
      </c>
      <c r="C159" s="14" t="s">
        <v>339</v>
      </c>
      <c r="D159" s="14" t="s">
        <v>75</v>
      </c>
      <c r="E159" s="14" t="s">
        <v>344</v>
      </c>
      <c r="F159" s="77">
        <v>3</v>
      </c>
      <c r="G159" s="14" t="s">
        <v>1014</v>
      </c>
    </row>
    <row r="160" spans="1:7" x14ac:dyDescent="0.25">
      <c r="A160" s="61">
        <v>159</v>
      </c>
      <c r="B160" s="14" t="s">
        <v>10</v>
      </c>
      <c r="C160" s="14" t="s">
        <v>345</v>
      </c>
      <c r="D160" s="14" t="s">
        <v>75</v>
      </c>
      <c r="E160" s="14" t="s">
        <v>348</v>
      </c>
      <c r="F160" s="77">
        <v>0</v>
      </c>
      <c r="G160" s="14" t="s">
        <v>1015</v>
      </c>
    </row>
    <row r="161" spans="1:99" x14ac:dyDescent="0.25">
      <c r="A161" s="61">
        <v>160</v>
      </c>
      <c r="B161" s="14" t="s">
        <v>10</v>
      </c>
      <c r="C161" s="14" t="s">
        <v>342</v>
      </c>
      <c r="D161" s="14" t="s">
        <v>75</v>
      </c>
      <c r="E161" s="14" t="s">
        <v>343</v>
      </c>
      <c r="F161" s="77">
        <v>600</v>
      </c>
      <c r="G161" s="14" t="s">
        <v>1016</v>
      </c>
    </row>
    <row r="162" spans="1:99" x14ac:dyDescent="0.25">
      <c r="A162" s="61">
        <v>161</v>
      </c>
      <c r="B162" s="14" t="s">
        <v>10</v>
      </c>
      <c r="C162" s="14" t="s">
        <v>340</v>
      </c>
      <c r="D162" s="14" t="s">
        <v>75</v>
      </c>
      <c r="E162" s="14" t="s">
        <v>80</v>
      </c>
      <c r="F162" s="77">
        <v>0</v>
      </c>
      <c r="G162" s="14" t="s">
        <v>1017</v>
      </c>
    </row>
    <row r="163" spans="1:99" x14ac:dyDescent="0.25">
      <c r="A163" s="61">
        <v>162</v>
      </c>
      <c r="B163" s="14" t="s">
        <v>10</v>
      </c>
      <c r="C163" s="14" t="s">
        <v>340</v>
      </c>
      <c r="D163" s="14" t="s">
        <v>75</v>
      </c>
      <c r="E163" s="14" t="s">
        <v>79</v>
      </c>
      <c r="F163" s="77">
        <v>100</v>
      </c>
      <c r="G163" s="14" t="s">
        <v>1018</v>
      </c>
    </row>
    <row r="164" spans="1:99" s="7" customFormat="1" x14ac:dyDescent="0.25">
      <c r="A164" s="61">
        <v>163</v>
      </c>
      <c r="B164" s="14" t="s">
        <v>10</v>
      </c>
      <c r="C164" s="14" t="s">
        <v>349</v>
      </c>
      <c r="D164" s="14" t="s">
        <v>82</v>
      </c>
      <c r="E164" s="14" t="s">
        <v>83</v>
      </c>
      <c r="F164" s="77">
        <v>0</v>
      </c>
      <c r="G164" s="14" t="s">
        <v>1019</v>
      </c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6"/>
    </row>
    <row r="165" spans="1:99" s="7" customFormat="1" x14ac:dyDescent="0.25">
      <c r="A165" s="61">
        <v>164</v>
      </c>
      <c r="B165" s="14" t="s">
        <v>10</v>
      </c>
      <c r="C165" s="14" t="s">
        <v>354</v>
      </c>
      <c r="D165" s="14" t="s">
        <v>82</v>
      </c>
      <c r="E165" s="14" t="s">
        <v>96</v>
      </c>
      <c r="F165" s="77">
        <v>300</v>
      </c>
      <c r="G165" s="14" t="s">
        <v>1020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6"/>
    </row>
    <row r="166" spans="1:99" s="7" customFormat="1" x14ac:dyDescent="0.25">
      <c r="A166" s="61">
        <v>165</v>
      </c>
      <c r="B166" s="14" t="s">
        <v>10</v>
      </c>
      <c r="C166" s="14" t="s">
        <v>350</v>
      </c>
      <c r="D166" s="14" t="s">
        <v>82</v>
      </c>
      <c r="E166" s="14" t="s">
        <v>84</v>
      </c>
      <c r="F166" s="77">
        <v>400</v>
      </c>
      <c r="G166" s="14" t="s">
        <v>1021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6"/>
    </row>
    <row r="167" spans="1:99" s="7" customFormat="1" x14ac:dyDescent="0.25">
      <c r="A167" s="61">
        <v>166</v>
      </c>
      <c r="B167" s="14" t="s">
        <v>10</v>
      </c>
      <c r="C167" s="14" t="s">
        <v>351</v>
      </c>
      <c r="D167" s="14" t="s">
        <v>82</v>
      </c>
      <c r="E167" s="14" t="s">
        <v>352</v>
      </c>
      <c r="F167" s="77">
        <v>600</v>
      </c>
      <c r="G167" s="14" t="s">
        <v>1022</v>
      </c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6"/>
    </row>
    <row r="168" spans="1:99" s="7" customFormat="1" x14ac:dyDescent="0.25">
      <c r="A168" s="61">
        <v>167</v>
      </c>
      <c r="B168" s="14" t="s">
        <v>10</v>
      </c>
      <c r="C168" s="14" t="s">
        <v>355</v>
      </c>
      <c r="D168" s="14" t="s">
        <v>82</v>
      </c>
      <c r="E168" s="14" t="s">
        <v>97</v>
      </c>
      <c r="F168" s="77">
        <v>700</v>
      </c>
      <c r="G168" s="14" t="s">
        <v>1023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6"/>
    </row>
    <row r="169" spans="1:99" s="7" customFormat="1" x14ac:dyDescent="0.25">
      <c r="A169" s="61">
        <v>168</v>
      </c>
      <c r="B169" s="14" t="s">
        <v>10</v>
      </c>
      <c r="C169" s="14" t="s">
        <v>356</v>
      </c>
      <c r="D169" s="14" t="s">
        <v>82</v>
      </c>
      <c r="E169" s="14" t="s">
        <v>98</v>
      </c>
      <c r="F169" s="77">
        <v>700</v>
      </c>
      <c r="G169" s="14" t="s">
        <v>1024</v>
      </c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6"/>
    </row>
    <row r="170" spans="1:99" s="7" customFormat="1" x14ac:dyDescent="0.25">
      <c r="A170" s="61">
        <v>169</v>
      </c>
      <c r="B170" s="14" t="s">
        <v>10</v>
      </c>
      <c r="C170" s="14" t="s">
        <v>350</v>
      </c>
      <c r="D170" s="14" t="s">
        <v>82</v>
      </c>
      <c r="E170" s="14" t="s">
        <v>85</v>
      </c>
      <c r="F170" s="77">
        <v>100</v>
      </c>
      <c r="G170" s="14" t="s">
        <v>1025</v>
      </c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6"/>
    </row>
    <row r="171" spans="1:99" s="7" customFormat="1" x14ac:dyDescent="0.25">
      <c r="A171" s="61">
        <v>170</v>
      </c>
      <c r="B171" s="14" t="s">
        <v>10</v>
      </c>
      <c r="C171" s="14" t="s">
        <v>350</v>
      </c>
      <c r="D171" s="14" t="s">
        <v>82</v>
      </c>
      <c r="E171" s="14" t="s">
        <v>353</v>
      </c>
      <c r="F171" s="77">
        <v>100</v>
      </c>
      <c r="G171" s="14" t="s">
        <v>1026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6"/>
    </row>
    <row r="172" spans="1:99" s="7" customFormat="1" x14ac:dyDescent="0.25">
      <c r="A172" s="61">
        <v>171</v>
      </c>
      <c r="B172" s="14" t="s">
        <v>10</v>
      </c>
      <c r="C172" s="14" t="s">
        <v>359</v>
      </c>
      <c r="D172" s="14" t="s">
        <v>86</v>
      </c>
      <c r="E172" s="14" t="s">
        <v>89</v>
      </c>
      <c r="F172" s="77">
        <v>40000</v>
      </c>
      <c r="G172" s="14" t="s">
        <v>1027</v>
      </c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6"/>
    </row>
    <row r="173" spans="1:99" s="7" customFormat="1" x14ac:dyDescent="0.25">
      <c r="A173" s="61">
        <v>172</v>
      </c>
      <c r="B173" s="14" t="s">
        <v>10</v>
      </c>
      <c r="C173" s="14" t="s">
        <v>360</v>
      </c>
      <c r="D173" s="14" t="s">
        <v>86</v>
      </c>
      <c r="E173" s="14" t="s">
        <v>90</v>
      </c>
      <c r="F173" s="77">
        <v>60000</v>
      </c>
      <c r="G173" s="14" t="s">
        <v>1028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6"/>
    </row>
    <row r="174" spans="1:99" s="7" customFormat="1" x14ac:dyDescent="0.25">
      <c r="A174" s="61">
        <v>173</v>
      </c>
      <c r="B174" s="14" t="s">
        <v>10</v>
      </c>
      <c r="C174" s="14" t="s">
        <v>361</v>
      </c>
      <c r="D174" s="14" t="s">
        <v>86</v>
      </c>
      <c r="E174" s="14" t="s">
        <v>362</v>
      </c>
      <c r="F174" s="77">
        <v>80000</v>
      </c>
      <c r="G174" s="14" t="s">
        <v>1029</v>
      </c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6"/>
    </row>
    <row r="175" spans="1:99" s="7" customFormat="1" x14ac:dyDescent="0.25">
      <c r="A175" s="61">
        <v>174</v>
      </c>
      <c r="B175" s="14" t="s">
        <v>10</v>
      </c>
      <c r="C175" s="14" t="s">
        <v>365</v>
      </c>
      <c r="D175" s="14" t="s">
        <v>86</v>
      </c>
      <c r="E175" s="14" t="s">
        <v>93</v>
      </c>
      <c r="F175" s="77">
        <v>0</v>
      </c>
      <c r="G175" s="14" t="s">
        <v>1030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6"/>
    </row>
    <row r="176" spans="1:99" s="7" customFormat="1" x14ac:dyDescent="0.25">
      <c r="A176" s="61">
        <v>175</v>
      </c>
      <c r="B176" s="14" t="s">
        <v>10</v>
      </c>
      <c r="C176" s="14" t="s">
        <v>363</v>
      </c>
      <c r="D176" s="14" t="s">
        <v>86</v>
      </c>
      <c r="E176" s="14" t="s">
        <v>91</v>
      </c>
      <c r="F176" s="77">
        <v>20000</v>
      </c>
      <c r="G176" s="14" t="s">
        <v>1031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6"/>
    </row>
    <row r="177" spans="1:99" s="7" customFormat="1" x14ac:dyDescent="0.25">
      <c r="A177" s="61">
        <v>176</v>
      </c>
      <c r="B177" s="14" t="s">
        <v>10</v>
      </c>
      <c r="C177" s="14" t="s">
        <v>364</v>
      </c>
      <c r="D177" s="14" t="s">
        <v>86</v>
      </c>
      <c r="E177" s="14" t="s">
        <v>92</v>
      </c>
      <c r="F177" s="77">
        <v>10000</v>
      </c>
      <c r="G177" s="14" t="s">
        <v>1032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6"/>
    </row>
    <row r="178" spans="1:99" s="7" customFormat="1" x14ac:dyDescent="0.25">
      <c r="A178" s="61">
        <v>177</v>
      </c>
      <c r="B178" s="14" t="s">
        <v>10</v>
      </c>
      <c r="C178" s="14" t="s">
        <v>357</v>
      </c>
      <c r="D178" s="14" t="s">
        <v>86</v>
      </c>
      <c r="E178" s="14" t="s">
        <v>366</v>
      </c>
      <c r="F178" s="77">
        <v>500000</v>
      </c>
      <c r="G178" s="14" t="s">
        <v>1033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6"/>
    </row>
    <row r="179" spans="1:99" s="7" customFormat="1" x14ac:dyDescent="0.25">
      <c r="A179" s="61">
        <v>178</v>
      </c>
      <c r="B179" s="14" t="s">
        <v>10</v>
      </c>
      <c r="C179" s="14" t="s">
        <v>357</v>
      </c>
      <c r="D179" s="14" t="s">
        <v>86</v>
      </c>
      <c r="E179" s="14" t="s">
        <v>87</v>
      </c>
      <c r="F179" s="77">
        <v>500000</v>
      </c>
      <c r="G179" s="14" t="s">
        <v>1034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6"/>
    </row>
    <row r="180" spans="1:99" s="7" customFormat="1" x14ac:dyDescent="0.25">
      <c r="A180" s="61">
        <v>179</v>
      </c>
      <c r="B180" s="14" t="s">
        <v>10</v>
      </c>
      <c r="C180" s="14" t="s">
        <v>358</v>
      </c>
      <c r="D180" s="14" t="s">
        <v>86</v>
      </c>
      <c r="E180" s="14" t="s">
        <v>88</v>
      </c>
      <c r="F180" s="77">
        <v>30000</v>
      </c>
      <c r="G180" s="14" t="s">
        <v>1035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6"/>
    </row>
    <row r="181" spans="1:99" s="7" customFormat="1" x14ac:dyDescent="0.25">
      <c r="A181" s="61">
        <v>180</v>
      </c>
      <c r="B181" s="14" t="s">
        <v>10</v>
      </c>
      <c r="C181" s="14" t="s">
        <v>367</v>
      </c>
      <c r="D181" s="14" t="s">
        <v>86</v>
      </c>
      <c r="E181" s="14" t="s">
        <v>368</v>
      </c>
      <c r="F181" s="77">
        <v>100000</v>
      </c>
      <c r="G181" s="14" t="s">
        <v>1036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6"/>
    </row>
    <row r="182" spans="1:99" s="7" customFormat="1" x14ac:dyDescent="0.25">
      <c r="A182" s="62">
        <v>181</v>
      </c>
      <c r="B182" s="48" t="s">
        <v>1</v>
      </c>
      <c r="C182" s="48" t="s">
        <v>377</v>
      </c>
      <c r="D182" s="48" t="s">
        <v>0</v>
      </c>
      <c r="E182" s="48" t="s">
        <v>390</v>
      </c>
      <c r="F182" s="78">
        <v>1800</v>
      </c>
      <c r="G182" s="14" t="s">
        <v>873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6"/>
    </row>
    <row r="183" spans="1:99" s="7" customFormat="1" x14ac:dyDescent="0.25">
      <c r="A183" s="62">
        <v>182</v>
      </c>
      <c r="B183" s="48" t="s">
        <v>1</v>
      </c>
      <c r="C183" s="48" t="s">
        <v>377</v>
      </c>
      <c r="D183" s="48" t="s">
        <v>0</v>
      </c>
      <c r="E183" s="48" t="s">
        <v>391</v>
      </c>
      <c r="F183" s="78">
        <v>1800</v>
      </c>
      <c r="G183" s="14" t="s">
        <v>874</v>
      </c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6"/>
    </row>
    <row r="184" spans="1:99" s="7" customFormat="1" x14ac:dyDescent="0.25">
      <c r="A184" s="62">
        <v>183</v>
      </c>
      <c r="B184" s="48" t="s">
        <v>1</v>
      </c>
      <c r="C184" s="48" t="s">
        <v>405</v>
      </c>
      <c r="D184" s="48" t="s">
        <v>0</v>
      </c>
      <c r="E184" s="48" t="s">
        <v>406</v>
      </c>
      <c r="F184" s="78">
        <v>2000</v>
      </c>
      <c r="G184" s="48" t="s">
        <v>1043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6"/>
    </row>
    <row r="185" spans="1:99" s="7" customFormat="1" x14ac:dyDescent="0.25">
      <c r="A185" s="62">
        <v>184</v>
      </c>
      <c r="B185" s="48" t="s">
        <v>1</v>
      </c>
      <c r="C185" s="48" t="s">
        <v>409</v>
      </c>
      <c r="D185" s="48" t="s">
        <v>0</v>
      </c>
      <c r="E185" s="48" t="s">
        <v>410</v>
      </c>
      <c r="F185" s="78">
        <v>1200</v>
      </c>
      <c r="G185" s="14" t="s">
        <v>867</v>
      </c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6"/>
    </row>
    <row r="186" spans="1:99" s="7" customFormat="1" x14ac:dyDescent="0.25">
      <c r="A186" s="62">
        <v>185</v>
      </c>
      <c r="B186" s="48" t="s">
        <v>1</v>
      </c>
      <c r="C186" s="48" t="s">
        <v>407</v>
      </c>
      <c r="D186" s="48" t="s">
        <v>0</v>
      </c>
      <c r="E186" s="48" t="s">
        <v>408</v>
      </c>
      <c r="F186" s="78">
        <v>1800</v>
      </c>
      <c r="G186" s="14" t="s">
        <v>875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6"/>
    </row>
    <row r="187" spans="1:99" s="7" customFormat="1" x14ac:dyDescent="0.25">
      <c r="A187" s="62">
        <v>186</v>
      </c>
      <c r="B187" s="48" t="s">
        <v>1</v>
      </c>
      <c r="C187" s="48" t="s">
        <v>394</v>
      </c>
      <c r="D187" s="48" t="s">
        <v>0</v>
      </c>
      <c r="E187" s="48" t="s">
        <v>396</v>
      </c>
      <c r="F187" s="78">
        <v>1200</v>
      </c>
      <c r="G187" s="14" t="s">
        <v>868</v>
      </c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6"/>
    </row>
    <row r="188" spans="1:99" s="7" customFormat="1" x14ac:dyDescent="0.25">
      <c r="A188" s="62">
        <v>187</v>
      </c>
      <c r="B188" s="48" t="s">
        <v>1</v>
      </c>
      <c r="C188" s="48" t="s">
        <v>377</v>
      </c>
      <c r="D188" s="48" t="s">
        <v>0</v>
      </c>
      <c r="E188" s="48" t="s">
        <v>382</v>
      </c>
      <c r="F188" s="78">
        <v>3300</v>
      </c>
      <c r="G188" s="48" t="s">
        <v>1056</v>
      </c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6"/>
    </row>
    <row r="189" spans="1:99" s="7" customFormat="1" x14ac:dyDescent="0.25">
      <c r="A189" s="62">
        <v>188</v>
      </c>
      <c r="B189" s="48" t="s">
        <v>1</v>
      </c>
      <c r="C189" s="48" t="s">
        <v>392</v>
      </c>
      <c r="D189" s="48" t="s">
        <v>0</v>
      </c>
      <c r="E189" s="48" t="s">
        <v>393</v>
      </c>
      <c r="F189" s="78">
        <v>1800</v>
      </c>
      <c r="G189" s="14" t="s">
        <v>876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6"/>
    </row>
    <row r="190" spans="1:99" s="7" customFormat="1" x14ac:dyDescent="0.25">
      <c r="A190" s="62">
        <v>189</v>
      </c>
      <c r="B190" s="48" t="s">
        <v>1</v>
      </c>
      <c r="C190" s="48" t="s">
        <v>377</v>
      </c>
      <c r="D190" s="48" t="s">
        <v>0</v>
      </c>
      <c r="E190" s="48" t="s">
        <v>388</v>
      </c>
      <c r="F190" s="78">
        <v>4500</v>
      </c>
      <c r="G190" s="48" t="s">
        <v>1063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6"/>
    </row>
    <row r="191" spans="1:99" s="7" customFormat="1" x14ac:dyDescent="0.25">
      <c r="A191" s="62">
        <v>190</v>
      </c>
      <c r="B191" s="48" t="s">
        <v>1</v>
      </c>
      <c r="C191" s="48" t="s">
        <v>377</v>
      </c>
      <c r="D191" s="48" t="s">
        <v>0</v>
      </c>
      <c r="E191" s="48" t="s">
        <v>389</v>
      </c>
      <c r="F191" s="78">
        <v>4500</v>
      </c>
      <c r="G191" s="48" t="s">
        <v>1064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6"/>
    </row>
    <row r="192" spans="1:99" s="7" customFormat="1" x14ac:dyDescent="0.25">
      <c r="A192" s="62">
        <v>191</v>
      </c>
      <c r="B192" s="48" t="s">
        <v>1</v>
      </c>
      <c r="C192" s="48" t="s">
        <v>377</v>
      </c>
      <c r="D192" s="48" t="s">
        <v>0</v>
      </c>
      <c r="E192" s="48" t="s">
        <v>381</v>
      </c>
      <c r="F192" s="78">
        <v>3300</v>
      </c>
      <c r="G192" s="48" t="s">
        <v>1057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6"/>
    </row>
    <row r="193" spans="1:99" s="7" customFormat="1" x14ac:dyDescent="0.25">
      <c r="A193" s="62">
        <v>192</v>
      </c>
      <c r="B193" s="48" t="s">
        <v>1</v>
      </c>
      <c r="C193" s="48" t="s">
        <v>377</v>
      </c>
      <c r="D193" s="48" t="s">
        <v>0</v>
      </c>
      <c r="E193" s="48" t="s">
        <v>380</v>
      </c>
      <c r="F193" s="78">
        <v>3300</v>
      </c>
      <c r="G193" s="48" t="s">
        <v>1058</v>
      </c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6"/>
    </row>
    <row r="194" spans="1:99" s="7" customFormat="1" x14ac:dyDescent="0.25">
      <c r="A194" s="62">
        <v>193</v>
      </c>
      <c r="B194" s="48" t="s">
        <v>1</v>
      </c>
      <c r="C194" s="48" t="s">
        <v>394</v>
      </c>
      <c r="D194" s="48" t="s">
        <v>0</v>
      </c>
      <c r="E194" s="48" t="s">
        <v>395</v>
      </c>
      <c r="F194" s="78">
        <v>1200</v>
      </c>
      <c r="G194" s="14" t="s">
        <v>869</v>
      </c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6"/>
    </row>
    <row r="195" spans="1:99" s="7" customFormat="1" x14ac:dyDescent="0.25">
      <c r="A195" s="62">
        <v>194</v>
      </c>
      <c r="B195" s="48" t="s">
        <v>1</v>
      </c>
      <c r="C195" s="48" t="s">
        <v>377</v>
      </c>
      <c r="D195" s="48" t="s">
        <v>0</v>
      </c>
      <c r="E195" s="48" t="s">
        <v>378</v>
      </c>
      <c r="F195" s="78">
        <v>1800</v>
      </c>
      <c r="G195" s="14" t="s">
        <v>877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6"/>
    </row>
    <row r="196" spans="1:99" s="7" customFormat="1" x14ac:dyDescent="0.25">
      <c r="A196" s="62">
        <v>195</v>
      </c>
      <c r="B196" s="48" t="s">
        <v>1</v>
      </c>
      <c r="C196" s="48" t="s">
        <v>377</v>
      </c>
      <c r="D196" s="48" t="s">
        <v>0</v>
      </c>
      <c r="E196" s="48" t="s">
        <v>379</v>
      </c>
      <c r="F196" s="78">
        <v>1800</v>
      </c>
      <c r="G196" s="14" t="s">
        <v>878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6"/>
    </row>
    <row r="197" spans="1:99" s="7" customFormat="1" x14ac:dyDescent="0.25">
      <c r="A197" s="62">
        <v>196</v>
      </c>
      <c r="B197" s="48" t="s">
        <v>1</v>
      </c>
      <c r="C197" s="48" t="s">
        <v>377</v>
      </c>
      <c r="D197" s="48" t="s">
        <v>0</v>
      </c>
      <c r="E197" s="48" t="s">
        <v>386</v>
      </c>
      <c r="F197" s="78">
        <v>1800</v>
      </c>
      <c r="G197" s="14" t="s">
        <v>879</v>
      </c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6"/>
    </row>
    <row r="198" spans="1:99" s="7" customFormat="1" x14ac:dyDescent="0.25">
      <c r="A198" s="62">
        <v>197</v>
      </c>
      <c r="B198" s="48" t="s">
        <v>1</v>
      </c>
      <c r="C198" s="48" t="s">
        <v>377</v>
      </c>
      <c r="D198" s="48" t="s">
        <v>0</v>
      </c>
      <c r="E198" s="48" t="s">
        <v>384</v>
      </c>
      <c r="F198" s="78">
        <v>1800</v>
      </c>
      <c r="G198" s="48" t="s">
        <v>1038</v>
      </c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6"/>
    </row>
    <row r="199" spans="1:99" s="7" customFormat="1" x14ac:dyDescent="0.25">
      <c r="A199" s="62">
        <v>198</v>
      </c>
      <c r="B199" s="48" t="s">
        <v>1</v>
      </c>
      <c r="C199" s="48" t="s">
        <v>377</v>
      </c>
      <c r="D199" s="48" t="s">
        <v>0</v>
      </c>
      <c r="E199" s="48" t="s">
        <v>387</v>
      </c>
      <c r="F199" s="78">
        <v>1800</v>
      </c>
      <c r="G199" s="48" t="s">
        <v>1039</v>
      </c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6"/>
    </row>
    <row r="200" spans="1:99" s="7" customFormat="1" x14ac:dyDescent="0.25">
      <c r="A200" s="62">
        <v>199</v>
      </c>
      <c r="B200" s="48" t="s">
        <v>1</v>
      </c>
      <c r="C200" s="48" t="s">
        <v>377</v>
      </c>
      <c r="D200" s="48" t="s">
        <v>0</v>
      </c>
      <c r="E200" s="48" t="s">
        <v>385</v>
      </c>
      <c r="F200" s="78">
        <v>1800</v>
      </c>
      <c r="G200" s="48" t="s">
        <v>1040</v>
      </c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6"/>
    </row>
    <row r="201" spans="1:99" s="7" customFormat="1" x14ac:dyDescent="0.25">
      <c r="A201" s="62">
        <v>200</v>
      </c>
      <c r="B201" s="48" t="s">
        <v>1</v>
      </c>
      <c r="C201" s="48" t="s">
        <v>377</v>
      </c>
      <c r="D201" s="48" t="s">
        <v>0</v>
      </c>
      <c r="E201" s="48" t="s">
        <v>383</v>
      </c>
      <c r="F201" s="78">
        <v>1800</v>
      </c>
      <c r="G201" s="48" t="s">
        <v>1041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6"/>
    </row>
    <row r="202" spans="1:99" s="7" customFormat="1" x14ac:dyDescent="0.25">
      <c r="A202" s="62">
        <v>201</v>
      </c>
      <c r="B202" s="48" t="s">
        <v>1</v>
      </c>
      <c r="C202" s="48" t="s">
        <v>377</v>
      </c>
      <c r="D202" s="48" t="s">
        <v>0</v>
      </c>
      <c r="E202" s="48" t="s">
        <v>403</v>
      </c>
      <c r="F202" s="78">
        <v>10000</v>
      </c>
      <c r="G202" s="11" t="s">
        <v>1238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6"/>
    </row>
    <row r="203" spans="1:99" s="7" customFormat="1" x14ac:dyDescent="0.25">
      <c r="A203" s="62">
        <v>202</v>
      </c>
      <c r="B203" s="48" t="s">
        <v>1</v>
      </c>
      <c r="C203" s="48" t="s">
        <v>370</v>
      </c>
      <c r="D203" s="48" t="s">
        <v>0</v>
      </c>
      <c r="E203" s="48" t="s">
        <v>371</v>
      </c>
      <c r="F203" s="78">
        <v>1200</v>
      </c>
      <c r="G203" s="14" t="s">
        <v>870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6"/>
    </row>
    <row r="204" spans="1:99" s="7" customFormat="1" x14ac:dyDescent="0.25">
      <c r="A204" s="62">
        <v>203</v>
      </c>
      <c r="B204" s="48" t="s">
        <v>1</v>
      </c>
      <c r="C204" s="48" t="s">
        <v>372</v>
      </c>
      <c r="D204" s="48" t="s">
        <v>0</v>
      </c>
      <c r="E204" s="48" t="s">
        <v>373</v>
      </c>
      <c r="F204" s="78">
        <v>1800</v>
      </c>
      <c r="G204" s="48" t="s">
        <v>1042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6"/>
    </row>
    <row r="205" spans="1:99" s="7" customFormat="1" x14ac:dyDescent="0.25">
      <c r="A205" s="62">
        <v>204</v>
      </c>
      <c r="B205" s="48" t="s">
        <v>1</v>
      </c>
      <c r="C205" s="48" t="s">
        <v>374</v>
      </c>
      <c r="D205" s="48" t="s">
        <v>0</v>
      </c>
      <c r="E205" s="48" t="s">
        <v>375</v>
      </c>
      <c r="F205" s="78">
        <v>1500</v>
      </c>
      <c r="G205" s="14" t="s">
        <v>871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6"/>
    </row>
    <row r="206" spans="1:99" s="7" customFormat="1" x14ac:dyDescent="0.25">
      <c r="A206" s="62">
        <v>205</v>
      </c>
      <c r="B206" s="48" t="s">
        <v>1</v>
      </c>
      <c r="C206" s="48" t="s">
        <v>374</v>
      </c>
      <c r="D206" s="48" t="s">
        <v>0</v>
      </c>
      <c r="E206" s="48" t="s">
        <v>404</v>
      </c>
      <c r="F206" s="78">
        <v>10000</v>
      </c>
      <c r="G206" s="11" t="s">
        <v>1239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6"/>
    </row>
    <row r="207" spans="1:99" s="7" customFormat="1" x14ac:dyDescent="0.25">
      <c r="A207" s="62">
        <v>206</v>
      </c>
      <c r="B207" s="48" t="s">
        <v>1</v>
      </c>
      <c r="C207" s="48" t="s">
        <v>374</v>
      </c>
      <c r="D207" s="48" t="s">
        <v>0</v>
      </c>
      <c r="E207" s="48" t="s">
        <v>376</v>
      </c>
      <c r="F207" s="78">
        <v>350</v>
      </c>
      <c r="G207" s="14" t="s">
        <v>858</v>
      </c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6"/>
    </row>
    <row r="208" spans="1:99" s="7" customFormat="1" x14ac:dyDescent="0.25">
      <c r="A208" s="62">
        <v>207</v>
      </c>
      <c r="B208" s="48" t="s">
        <v>1</v>
      </c>
      <c r="C208" s="48" t="s">
        <v>397</v>
      </c>
      <c r="D208" s="48" t="s">
        <v>0</v>
      </c>
      <c r="E208" s="48" t="s">
        <v>398</v>
      </c>
      <c r="F208" s="78">
        <v>7500</v>
      </c>
      <c r="G208" s="11" t="s">
        <v>1232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6"/>
    </row>
    <row r="209" spans="1:99" s="7" customFormat="1" x14ac:dyDescent="0.25">
      <c r="A209" s="62">
        <v>208</v>
      </c>
      <c r="B209" s="48" t="s">
        <v>1</v>
      </c>
      <c r="C209" s="48" t="s">
        <v>401</v>
      </c>
      <c r="D209" s="48" t="s">
        <v>0</v>
      </c>
      <c r="E209" s="48" t="s">
        <v>402</v>
      </c>
      <c r="F209" s="78">
        <v>2000</v>
      </c>
      <c r="G209" s="48" t="s">
        <v>1044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6"/>
    </row>
    <row r="210" spans="1:99" s="7" customFormat="1" x14ac:dyDescent="0.25">
      <c r="A210" s="62">
        <v>209</v>
      </c>
      <c r="B210" s="48" t="s">
        <v>1</v>
      </c>
      <c r="C210" s="48" t="s">
        <v>397</v>
      </c>
      <c r="D210" s="48" t="s">
        <v>0</v>
      </c>
      <c r="E210" s="48" t="s">
        <v>400</v>
      </c>
      <c r="F210" s="78">
        <v>25000</v>
      </c>
      <c r="G210" s="11" t="s">
        <v>1249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6"/>
    </row>
    <row r="211" spans="1:99" s="7" customFormat="1" x14ac:dyDescent="0.25">
      <c r="A211" s="62">
        <v>210</v>
      </c>
      <c r="B211" s="48" t="s">
        <v>1</v>
      </c>
      <c r="C211" s="48" t="s">
        <v>397</v>
      </c>
      <c r="D211" s="48" t="s">
        <v>0</v>
      </c>
      <c r="E211" s="48" t="s">
        <v>399</v>
      </c>
      <c r="F211" s="78">
        <v>15000</v>
      </c>
      <c r="G211" s="11" t="s">
        <v>1244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6"/>
    </row>
    <row r="212" spans="1:99" s="7" customFormat="1" x14ac:dyDescent="0.25">
      <c r="A212" s="62">
        <v>211</v>
      </c>
      <c r="B212" s="48" t="s">
        <v>1</v>
      </c>
      <c r="C212" s="48" t="s">
        <v>420</v>
      </c>
      <c r="D212" s="48" t="s">
        <v>1415</v>
      </c>
      <c r="E212" s="48" t="s">
        <v>433</v>
      </c>
      <c r="F212" s="78">
        <v>1200</v>
      </c>
      <c r="G212" s="48" t="s">
        <v>1068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6"/>
    </row>
    <row r="213" spans="1:99" s="7" customFormat="1" x14ac:dyDescent="0.25">
      <c r="A213" s="62">
        <v>212</v>
      </c>
      <c r="B213" s="48" t="s">
        <v>1</v>
      </c>
      <c r="C213" s="48" t="s">
        <v>420</v>
      </c>
      <c r="D213" s="48" t="s">
        <v>1415</v>
      </c>
      <c r="E213" s="48" t="s">
        <v>434</v>
      </c>
      <c r="F213" s="78">
        <v>1200</v>
      </c>
      <c r="G213" s="48" t="s">
        <v>1069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6"/>
    </row>
    <row r="214" spans="1:99" s="7" customFormat="1" x14ac:dyDescent="0.25">
      <c r="A214" s="62">
        <v>213</v>
      </c>
      <c r="B214" s="48" t="s">
        <v>1</v>
      </c>
      <c r="C214" s="48" t="s">
        <v>476</v>
      </c>
      <c r="D214" s="48" t="s">
        <v>1415</v>
      </c>
      <c r="E214" s="48" t="s">
        <v>477</v>
      </c>
      <c r="F214" s="78">
        <v>600</v>
      </c>
      <c r="G214" s="48" t="s">
        <v>1070</v>
      </c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6"/>
    </row>
    <row r="215" spans="1:99" s="7" customFormat="1" x14ac:dyDescent="0.25">
      <c r="A215" s="62">
        <v>214</v>
      </c>
      <c r="B215" s="48" t="s">
        <v>1</v>
      </c>
      <c r="C215" s="48" t="s">
        <v>471</v>
      </c>
      <c r="D215" s="48" t="s">
        <v>1415</v>
      </c>
      <c r="E215" s="48" t="s">
        <v>472</v>
      </c>
      <c r="F215" s="78">
        <v>600</v>
      </c>
      <c r="G215" s="48" t="s">
        <v>1071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6"/>
    </row>
    <row r="216" spans="1:99" s="7" customFormat="1" x14ac:dyDescent="0.25">
      <c r="A216" s="62">
        <v>215</v>
      </c>
      <c r="B216" s="48" t="s">
        <v>1</v>
      </c>
      <c r="C216" s="48" t="s">
        <v>455</v>
      </c>
      <c r="D216" s="48" t="s">
        <v>1415</v>
      </c>
      <c r="E216" s="48" t="s">
        <v>507</v>
      </c>
      <c r="F216" s="78">
        <v>500</v>
      </c>
      <c r="G216" s="48" t="s">
        <v>1072</v>
      </c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6"/>
    </row>
    <row r="217" spans="1:99" s="7" customFormat="1" x14ac:dyDescent="0.25">
      <c r="A217" s="62">
        <v>216</v>
      </c>
      <c r="B217" s="48" t="s">
        <v>1</v>
      </c>
      <c r="C217" s="48" t="s">
        <v>455</v>
      </c>
      <c r="D217" s="48" t="s">
        <v>1415</v>
      </c>
      <c r="E217" s="48" t="s">
        <v>508</v>
      </c>
      <c r="F217" s="78">
        <v>500</v>
      </c>
      <c r="G217" s="48" t="s">
        <v>1073</v>
      </c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6"/>
    </row>
    <row r="218" spans="1:99" s="7" customFormat="1" x14ac:dyDescent="0.25">
      <c r="A218" s="62">
        <v>217</v>
      </c>
      <c r="B218" s="48" t="s">
        <v>1</v>
      </c>
      <c r="C218" s="48" t="s">
        <v>455</v>
      </c>
      <c r="D218" s="48" t="s">
        <v>1415</v>
      </c>
      <c r="E218" s="48" t="s">
        <v>456</v>
      </c>
      <c r="F218" s="78">
        <v>500</v>
      </c>
      <c r="G218" s="48" t="s">
        <v>1074</v>
      </c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6"/>
    </row>
    <row r="219" spans="1:99" s="7" customFormat="1" x14ac:dyDescent="0.25">
      <c r="A219" s="62">
        <v>218</v>
      </c>
      <c r="B219" s="48" t="s">
        <v>1</v>
      </c>
      <c r="C219" s="48" t="s">
        <v>455</v>
      </c>
      <c r="D219" s="48" t="s">
        <v>1415</v>
      </c>
      <c r="E219" s="48" t="s">
        <v>457</v>
      </c>
      <c r="F219" s="78">
        <v>500</v>
      </c>
      <c r="G219" s="48" t="s">
        <v>1075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6"/>
    </row>
    <row r="220" spans="1:99" s="7" customFormat="1" x14ac:dyDescent="0.25">
      <c r="A220" s="62">
        <v>219</v>
      </c>
      <c r="B220" s="48" t="s">
        <v>1</v>
      </c>
      <c r="C220" s="48" t="s">
        <v>465</v>
      </c>
      <c r="D220" s="48" t="s">
        <v>1415</v>
      </c>
      <c r="E220" s="48" t="s">
        <v>466</v>
      </c>
      <c r="F220" s="78">
        <v>600</v>
      </c>
      <c r="G220" s="48" t="s">
        <v>1076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6"/>
    </row>
    <row r="221" spans="1:99" s="7" customFormat="1" x14ac:dyDescent="0.25">
      <c r="A221" s="62">
        <v>220</v>
      </c>
      <c r="B221" s="48" t="s">
        <v>1</v>
      </c>
      <c r="C221" s="48" t="s">
        <v>467</v>
      </c>
      <c r="D221" s="48" t="s">
        <v>1415</v>
      </c>
      <c r="E221" s="48" t="s">
        <v>468</v>
      </c>
      <c r="F221" s="78">
        <v>600</v>
      </c>
      <c r="G221" s="48" t="s">
        <v>1077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6"/>
    </row>
    <row r="222" spans="1:99" s="7" customFormat="1" x14ac:dyDescent="0.25">
      <c r="A222" s="62">
        <v>221</v>
      </c>
      <c r="B222" s="48" t="s">
        <v>1</v>
      </c>
      <c r="C222" s="48" t="s">
        <v>473</v>
      </c>
      <c r="D222" s="48" t="s">
        <v>1415</v>
      </c>
      <c r="E222" s="48" t="s">
        <v>474</v>
      </c>
      <c r="F222" s="78">
        <v>1200</v>
      </c>
      <c r="G222" s="48" t="s">
        <v>1078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6"/>
    </row>
    <row r="223" spans="1:99" s="7" customFormat="1" x14ac:dyDescent="0.25">
      <c r="A223" s="62">
        <v>222</v>
      </c>
      <c r="B223" s="48" t="s">
        <v>1</v>
      </c>
      <c r="C223" s="48" t="s">
        <v>436</v>
      </c>
      <c r="D223" s="48" t="s">
        <v>1415</v>
      </c>
      <c r="E223" s="48" t="s">
        <v>506</v>
      </c>
      <c r="F223" s="78">
        <v>200</v>
      </c>
      <c r="G223" s="48" t="s">
        <v>1079</v>
      </c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6"/>
    </row>
    <row r="224" spans="1:99" s="7" customFormat="1" x14ac:dyDescent="0.25">
      <c r="A224" s="62">
        <v>223</v>
      </c>
      <c r="B224" s="48" t="s">
        <v>1</v>
      </c>
      <c r="C224" s="48" t="s">
        <v>450</v>
      </c>
      <c r="D224" s="48" t="s">
        <v>1415</v>
      </c>
      <c r="E224" s="48" t="s">
        <v>451</v>
      </c>
      <c r="F224" s="78">
        <v>200</v>
      </c>
      <c r="G224" s="48" t="s">
        <v>1080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6"/>
    </row>
    <row r="225" spans="1:99" s="7" customFormat="1" x14ac:dyDescent="0.25">
      <c r="A225" s="62">
        <v>224</v>
      </c>
      <c r="B225" s="48" t="s">
        <v>1</v>
      </c>
      <c r="C225" s="48" t="s">
        <v>199</v>
      </c>
      <c r="D225" s="48" t="s">
        <v>1415</v>
      </c>
      <c r="E225" s="48" t="s">
        <v>460</v>
      </c>
      <c r="F225" s="78">
        <v>300</v>
      </c>
      <c r="G225" s="48" t="s">
        <v>1081</v>
      </c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6"/>
    </row>
    <row r="226" spans="1:99" s="7" customFormat="1" x14ac:dyDescent="0.25">
      <c r="A226" s="62">
        <v>225</v>
      </c>
      <c r="B226" s="48" t="s">
        <v>1</v>
      </c>
      <c r="C226" s="48" t="s">
        <v>502</v>
      </c>
      <c r="D226" s="48" t="s">
        <v>1415</v>
      </c>
      <c r="E226" s="48" t="s">
        <v>503</v>
      </c>
      <c r="F226" s="78">
        <v>300</v>
      </c>
      <c r="G226" s="48" t="s">
        <v>1082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6"/>
    </row>
    <row r="227" spans="1:99" s="7" customFormat="1" x14ac:dyDescent="0.25">
      <c r="A227" s="62">
        <v>226</v>
      </c>
      <c r="B227" s="48" t="s">
        <v>1</v>
      </c>
      <c r="C227" s="48" t="s">
        <v>469</v>
      </c>
      <c r="D227" s="48" t="s">
        <v>1415</v>
      </c>
      <c r="E227" s="48" t="s">
        <v>470</v>
      </c>
      <c r="F227" s="78">
        <v>1800</v>
      </c>
      <c r="G227" s="48" t="s">
        <v>1083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6"/>
    </row>
    <row r="228" spans="1:99" s="7" customFormat="1" x14ac:dyDescent="0.25">
      <c r="A228" s="62">
        <v>227</v>
      </c>
      <c r="B228" s="48" t="s">
        <v>1</v>
      </c>
      <c r="C228" s="48" t="s">
        <v>452</v>
      </c>
      <c r="D228" s="48" t="s">
        <v>1415</v>
      </c>
      <c r="E228" s="48" t="s">
        <v>27</v>
      </c>
      <c r="F228" s="78">
        <v>900</v>
      </c>
      <c r="G228" s="48" t="s">
        <v>1084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6"/>
    </row>
    <row r="229" spans="1:99" s="7" customFormat="1" x14ac:dyDescent="0.25">
      <c r="A229" s="62">
        <v>228</v>
      </c>
      <c r="B229" s="48" t="s">
        <v>1</v>
      </c>
      <c r="C229" s="48" t="s">
        <v>420</v>
      </c>
      <c r="D229" s="48" t="s">
        <v>1415</v>
      </c>
      <c r="E229" s="48" t="s">
        <v>498</v>
      </c>
      <c r="F229" s="78">
        <v>3000</v>
      </c>
      <c r="G229" s="48" t="s">
        <v>1085</v>
      </c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6"/>
    </row>
    <row r="230" spans="1:99" s="7" customFormat="1" x14ac:dyDescent="0.25">
      <c r="A230" s="62">
        <v>229</v>
      </c>
      <c r="B230" s="48" t="s">
        <v>1</v>
      </c>
      <c r="C230" s="48" t="s">
        <v>448</v>
      </c>
      <c r="D230" s="48" t="s">
        <v>1415</v>
      </c>
      <c r="E230" s="48" t="s">
        <v>449</v>
      </c>
      <c r="F230" s="78">
        <v>1000</v>
      </c>
      <c r="G230" s="48" t="s">
        <v>1086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6"/>
    </row>
    <row r="231" spans="1:99" s="7" customFormat="1" x14ac:dyDescent="0.25">
      <c r="A231" s="62">
        <v>230</v>
      </c>
      <c r="B231" s="48" t="s">
        <v>1</v>
      </c>
      <c r="C231" s="48" t="s">
        <v>500</v>
      </c>
      <c r="D231" s="48" t="s">
        <v>1415</v>
      </c>
      <c r="E231" s="48" t="s">
        <v>501</v>
      </c>
      <c r="F231" s="78">
        <v>850</v>
      </c>
      <c r="G231" s="48" t="s">
        <v>1087</v>
      </c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6"/>
    </row>
    <row r="232" spans="1:99" s="7" customFormat="1" x14ac:dyDescent="0.25">
      <c r="A232" s="62">
        <v>231</v>
      </c>
      <c r="B232" s="48" t="s">
        <v>1</v>
      </c>
      <c r="C232" s="48" t="s">
        <v>453</v>
      </c>
      <c r="D232" s="48" t="s">
        <v>1415</v>
      </c>
      <c r="E232" s="48" t="s">
        <v>454</v>
      </c>
      <c r="F232" s="78">
        <v>850</v>
      </c>
      <c r="G232" s="48" t="s">
        <v>1088</v>
      </c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6"/>
    </row>
    <row r="233" spans="1:99" s="7" customFormat="1" x14ac:dyDescent="0.25">
      <c r="A233" s="62">
        <v>232</v>
      </c>
      <c r="B233" s="48" t="s">
        <v>1</v>
      </c>
      <c r="C233" s="48" t="s">
        <v>444</v>
      </c>
      <c r="D233" s="48" t="s">
        <v>1415</v>
      </c>
      <c r="E233" s="48" t="s">
        <v>445</v>
      </c>
      <c r="F233" s="78">
        <v>300</v>
      </c>
      <c r="G233" s="48" t="s">
        <v>1089</v>
      </c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6"/>
    </row>
    <row r="234" spans="1:99" s="7" customFormat="1" x14ac:dyDescent="0.25">
      <c r="A234" s="62">
        <v>233</v>
      </c>
      <c r="B234" s="48" t="s">
        <v>1</v>
      </c>
      <c r="C234" s="48" t="s">
        <v>440</v>
      </c>
      <c r="D234" s="48" t="s">
        <v>1415</v>
      </c>
      <c r="E234" s="48" t="s">
        <v>441</v>
      </c>
      <c r="F234" s="78">
        <v>300</v>
      </c>
      <c r="G234" s="48" t="s">
        <v>1090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6"/>
    </row>
    <row r="235" spans="1:99" s="7" customFormat="1" x14ac:dyDescent="0.25">
      <c r="A235" s="62">
        <v>234</v>
      </c>
      <c r="B235" s="48" t="s">
        <v>1</v>
      </c>
      <c r="C235" s="48" t="s">
        <v>442</v>
      </c>
      <c r="D235" s="48" t="s">
        <v>1415</v>
      </c>
      <c r="E235" s="48" t="s">
        <v>443</v>
      </c>
      <c r="F235" s="78">
        <v>300</v>
      </c>
      <c r="G235" s="48" t="s">
        <v>1091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6"/>
    </row>
    <row r="236" spans="1:99" s="7" customFormat="1" x14ac:dyDescent="0.25">
      <c r="A236" s="62">
        <v>235</v>
      </c>
      <c r="B236" s="48" t="s">
        <v>1</v>
      </c>
      <c r="C236" s="48" t="s">
        <v>446</v>
      </c>
      <c r="D236" s="48" t="s">
        <v>1415</v>
      </c>
      <c r="E236" s="48" t="s">
        <v>447</v>
      </c>
      <c r="F236" s="78">
        <v>300</v>
      </c>
      <c r="G236" s="48" t="s">
        <v>1092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6"/>
    </row>
    <row r="237" spans="1:99" s="7" customFormat="1" x14ac:dyDescent="0.25">
      <c r="A237" s="62">
        <v>236</v>
      </c>
      <c r="B237" s="48" t="s">
        <v>1</v>
      </c>
      <c r="C237" s="48" t="s">
        <v>217</v>
      </c>
      <c r="D237" s="48" t="s">
        <v>1415</v>
      </c>
      <c r="E237" s="48" t="s">
        <v>478</v>
      </c>
      <c r="F237" s="78">
        <v>600</v>
      </c>
      <c r="G237" s="48" t="s">
        <v>1093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6"/>
    </row>
    <row r="238" spans="1:99" s="7" customFormat="1" x14ac:dyDescent="0.25">
      <c r="A238" s="62">
        <v>237</v>
      </c>
      <c r="B238" s="48" t="s">
        <v>1</v>
      </c>
      <c r="C238" s="48" t="s">
        <v>340</v>
      </c>
      <c r="D238" s="48" t="s">
        <v>1415</v>
      </c>
      <c r="E238" s="48" t="s">
        <v>504</v>
      </c>
      <c r="F238" s="78">
        <v>1000</v>
      </c>
      <c r="G238" s="48" t="s">
        <v>1094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6"/>
    </row>
    <row r="239" spans="1:99" s="7" customFormat="1" x14ac:dyDescent="0.25">
      <c r="A239" s="62">
        <v>238</v>
      </c>
      <c r="B239" s="48" t="s">
        <v>1</v>
      </c>
      <c r="C239" s="48" t="s">
        <v>463</v>
      </c>
      <c r="D239" s="48" t="s">
        <v>1415</v>
      </c>
      <c r="E239" s="48" t="s">
        <v>464</v>
      </c>
      <c r="F239" s="78">
        <v>300</v>
      </c>
      <c r="G239" s="48" t="s">
        <v>1095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6"/>
    </row>
    <row r="240" spans="1:99" s="7" customFormat="1" x14ac:dyDescent="0.25">
      <c r="A240" s="62">
        <v>239</v>
      </c>
      <c r="B240" s="48" t="s">
        <v>1</v>
      </c>
      <c r="C240" s="48" t="s">
        <v>219</v>
      </c>
      <c r="D240" s="48" t="s">
        <v>1415</v>
      </c>
      <c r="E240" s="48" t="s">
        <v>461</v>
      </c>
      <c r="F240" s="78">
        <v>600</v>
      </c>
      <c r="G240" s="48" t="s">
        <v>1096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6"/>
    </row>
    <row r="241" spans="1:99" s="7" customFormat="1" x14ac:dyDescent="0.25">
      <c r="A241" s="62">
        <v>240</v>
      </c>
      <c r="B241" s="48" t="s">
        <v>1</v>
      </c>
      <c r="C241" s="48" t="s">
        <v>479</v>
      </c>
      <c r="D241" s="48" t="s">
        <v>1415</v>
      </c>
      <c r="E241" s="48" t="s">
        <v>480</v>
      </c>
      <c r="F241" s="78">
        <v>300</v>
      </c>
      <c r="G241" s="48" t="s">
        <v>1097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6"/>
    </row>
    <row r="242" spans="1:99" s="7" customFormat="1" x14ac:dyDescent="0.25">
      <c r="A242" s="62">
        <v>241</v>
      </c>
      <c r="B242" s="48" t="s">
        <v>1</v>
      </c>
      <c r="C242" s="48" t="s">
        <v>220</v>
      </c>
      <c r="D242" s="48" t="s">
        <v>1415</v>
      </c>
      <c r="E242" s="48" t="s">
        <v>462</v>
      </c>
      <c r="F242" s="78">
        <v>600</v>
      </c>
      <c r="G242" s="48" t="s">
        <v>1098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6"/>
    </row>
    <row r="243" spans="1:99" s="7" customFormat="1" x14ac:dyDescent="0.25">
      <c r="A243" s="62">
        <v>242</v>
      </c>
      <c r="B243" s="48" t="s">
        <v>1</v>
      </c>
      <c r="C243" s="48" t="s">
        <v>413</v>
      </c>
      <c r="D243" s="48" t="s">
        <v>1415</v>
      </c>
      <c r="E243" s="48" t="s">
        <v>499</v>
      </c>
      <c r="F243" s="78">
        <v>1500</v>
      </c>
      <c r="G243" s="48" t="s">
        <v>1099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6"/>
    </row>
    <row r="244" spans="1:99" s="7" customFormat="1" x14ac:dyDescent="0.25">
      <c r="A244" s="62">
        <v>243</v>
      </c>
      <c r="B244" s="48" t="s">
        <v>1</v>
      </c>
      <c r="C244" s="48" t="s">
        <v>458</v>
      </c>
      <c r="D244" s="48" t="s">
        <v>1415</v>
      </c>
      <c r="E244" s="48" t="s">
        <v>459</v>
      </c>
      <c r="F244" s="78">
        <v>1800</v>
      </c>
      <c r="G244" s="48" t="s">
        <v>1100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6"/>
    </row>
    <row r="245" spans="1:99" s="7" customFormat="1" x14ac:dyDescent="0.25">
      <c r="A245" s="62">
        <v>244</v>
      </c>
      <c r="B245" s="48" t="s">
        <v>1</v>
      </c>
      <c r="C245" s="48" t="s">
        <v>420</v>
      </c>
      <c r="D245" s="48" t="s">
        <v>1415</v>
      </c>
      <c r="E245" s="48" t="s">
        <v>423</v>
      </c>
      <c r="F245" s="78">
        <v>2200</v>
      </c>
      <c r="G245" s="48" t="s">
        <v>1101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6"/>
    </row>
    <row r="246" spans="1:99" s="7" customFormat="1" x14ac:dyDescent="0.25">
      <c r="A246" s="62">
        <v>245</v>
      </c>
      <c r="B246" s="48" t="s">
        <v>1</v>
      </c>
      <c r="C246" s="48" t="s">
        <v>438</v>
      </c>
      <c r="D246" s="48" t="s">
        <v>1415</v>
      </c>
      <c r="E246" s="48" t="s">
        <v>439</v>
      </c>
      <c r="F246" s="78">
        <v>1200</v>
      </c>
      <c r="G246" s="48" t="s">
        <v>1102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6"/>
    </row>
    <row r="247" spans="1:99" s="7" customFormat="1" x14ac:dyDescent="0.25">
      <c r="A247" s="62">
        <v>246</v>
      </c>
      <c r="B247" s="48" t="s">
        <v>1</v>
      </c>
      <c r="C247" s="48" t="s">
        <v>420</v>
      </c>
      <c r="D247" s="48" t="s">
        <v>1415</v>
      </c>
      <c r="E247" s="48" t="s">
        <v>431</v>
      </c>
      <c r="F247" s="78">
        <v>2200</v>
      </c>
      <c r="G247" s="48" t="s">
        <v>1103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6"/>
    </row>
    <row r="248" spans="1:99" s="7" customFormat="1" x14ac:dyDescent="0.25">
      <c r="A248" s="62">
        <v>247</v>
      </c>
      <c r="B248" s="48" t="s">
        <v>1</v>
      </c>
      <c r="C248" s="48" t="s">
        <v>420</v>
      </c>
      <c r="D248" s="48" t="s">
        <v>1415</v>
      </c>
      <c r="E248" s="48" t="s">
        <v>432</v>
      </c>
      <c r="F248" s="78">
        <v>2200</v>
      </c>
      <c r="G248" s="48" t="s">
        <v>1104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6"/>
    </row>
    <row r="249" spans="1:99" s="7" customFormat="1" x14ac:dyDescent="0.25">
      <c r="A249" s="62">
        <v>248</v>
      </c>
      <c r="B249" s="48" t="s">
        <v>1</v>
      </c>
      <c r="C249" s="48" t="s">
        <v>420</v>
      </c>
      <c r="D249" s="48" t="s">
        <v>1415</v>
      </c>
      <c r="E249" s="48" t="s">
        <v>422</v>
      </c>
      <c r="F249" s="78">
        <v>2200</v>
      </c>
      <c r="G249" s="48" t="s">
        <v>1105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6"/>
    </row>
    <row r="250" spans="1:99" s="7" customFormat="1" x14ac:dyDescent="0.25">
      <c r="A250" s="62">
        <v>249</v>
      </c>
      <c r="B250" s="48" t="s">
        <v>1</v>
      </c>
      <c r="C250" s="48" t="s">
        <v>420</v>
      </c>
      <c r="D250" s="48" t="s">
        <v>1415</v>
      </c>
      <c r="E250" s="48" t="s">
        <v>421</v>
      </c>
      <c r="F250" s="78">
        <v>2200</v>
      </c>
      <c r="G250" s="48" t="s">
        <v>1106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6"/>
    </row>
    <row r="251" spans="1:99" s="7" customFormat="1" x14ac:dyDescent="0.25">
      <c r="A251" s="62">
        <v>250</v>
      </c>
      <c r="B251" s="48" t="s">
        <v>1</v>
      </c>
      <c r="C251" s="48" t="s">
        <v>436</v>
      </c>
      <c r="D251" s="48" t="s">
        <v>1415</v>
      </c>
      <c r="E251" s="48" t="s">
        <v>437</v>
      </c>
      <c r="F251" s="78">
        <v>200</v>
      </c>
      <c r="G251" s="48" t="s">
        <v>1107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6"/>
    </row>
    <row r="252" spans="1:99" s="7" customFormat="1" x14ac:dyDescent="0.25">
      <c r="A252" s="62">
        <v>251</v>
      </c>
      <c r="B252" s="48" t="s">
        <v>1</v>
      </c>
      <c r="C252" s="48" t="s">
        <v>458</v>
      </c>
      <c r="D252" s="48" t="s">
        <v>1415</v>
      </c>
      <c r="E252" s="48" t="s">
        <v>475</v>
      </c>
      <c r="F252" s="78">
        <v>1800</v>
      </c>
      <c r="G252" s="48" t="s">
        <v>1108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6"/>
    </row>
    <row r="253" spans="1:99" s="7" customFormat="1" x14ac:dyDescent="0.25">
      <c r="A253" s="62">
        <v>252</v>
      </c>
      <c r="B253" s="48" t="s">
        <v>1</v>
      </c>
      <c r="C253" s="48" t="s">
        <v>420</v>
      </c>
      <c r="D253" s="48" t="s">
        <v>1415</v>
      </c>
      <c r="E253" s="48" t="s">
        <v>429</v>
      </c>
      <c r="F253" s="78">
        <v>1200</v>
      </c>
      <c r="G253" s="48" t="s">
        <v>1109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6"/>
    </row>
    <row r="254" spans="1:99" s="7" customFormat="1" x14ac:dyDescent="0.25">
      <c r="A254" s="62">
        <v>253</v>
      </c>
      <c r="B254" s="48" t="s">
        <v>1</v>
      </c>
      <c r="C254" s="48" t="s">
        <v>420</v>
      </c>
      <c r="D254" s="48" t="s">
        <v>1415</v>
      </c>
      <c r="E254" s="48" t="s">
        <v>430</v>
      </c>
      <c r="F254" s="78">
        <v>1200</v>
      </c>
      <c r="G254" s="48" t="s">
        <v>1110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6"/>
    </row>
    <row r="255" spans="1:99" s="7" customFormat="1" x14ac:dyDescent="0.25">
      <c r="A255" s="62">
        <v>254</v>
      </c>
      <c r="B255" s="48" t="s">
        <v>1</v>
      </c>
      <c r="C255" s="48" t="s">
        <v>420</v>
      </c>
      <c r="D255" s="48" t="s">
        <v>1415</v>
      </c>
      <c r="E255" s="48" t="s">
        <v>427</v>
      </c>
      <c r="F255" s="78">
        <v>1200</v>
      </c>
      <c r="G255" s="48" t="s">
        <v>1111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6"/>
    </row>
    <row r="256" spans="1:99" s="7" customFormat="1" x14ac:dyDescent="0.25">
      <c r="A256" s="62">
        <v>255</v>
      </c>
      <c r="B256" s="48" t="s">
        <v>1</v>
      </c>
      <c r="C256" s="48" t="s">
        <v>420</v>
      </c>
      <c r="D256" s="48" t="s">
        <v>1415</v>
      </c>
      <c r="E256" s="48" t="s">
        <v>425</v>
      </c>
      <c r="F256" s="78">
        <v>1200</v>
      </c>
      <c r="G256" s="48" t="s">
        <v>1112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6"/>
    </row>
    <row r="257" spans="1:99" s="7" customFormat="1" x14ac:dyDescent="0.25">
      <c r="A257" s="62">
        <v>256</v>
      </c>
      <c r="B257" s="48" t="s">
        <v>1</v>
      </c>
      <c r="C257" s="48" t="s">
        <v>420</v>
      </c>
      <c r="D257" s="48" t="s">
        <v>1415</v>
      </c>
      <c r="E257" s="48" t="s">
        <v>428</v>
      </c>
      <c r="F257" s="78">
        <v>1200</v>
      </c>
      <c r="G257" s="48" t="s">
        <v>1113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6"/>
    </row>
    <row r="258" spans="1:99" s="7" customFormat="1" x14ac:dyDescent="0.25">
      <c r="A258" s="62">
        <v>257</v>
      </c>
      <c r="B258" s="48" t="s">
        <v>1</v>
      </c>
      <c r="C258" s="48" t="s">
        <v>420</v>
      </c>
      <c r="D258" s="48" t="s">
        <v>1415</v>
      </c>
      <c r="E258" s="48" t="s">
        <v>426</v>
      </c>
      <c r="F258" s="78">
        <v>1200</v>
      </c>
      <c r="G258" s="48" t="s">
        <v>1114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6"/>
    </row>
    <row r="259" spans="1:99" s="7" customFormat="1" x14ac:dyDescent="0.25">
      <c r="A259" s="62">
        <v>258</v>
      </c>
      <c r="B259" s="48" t="s">
        <v>1</v>
      </c>
      <c r="C259" s="48" t="s">
        <v>420</v>
      </c>
      <c r="D259" s="48" t="s">
        <v>1415</v>
      </c>
      <c r="E259" s="48" t="s">
        <v>424</v>
      </c>
      <c r="F259" s="78">
        <v>1200</v>
      </c>
      <c r="G259" s="48" t="s">
        <v>1115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6"/>
    </row>
    <row r="260" spans="1:99" s="7" customFormat="1" x14ac:dyDescent="0.25">
      <c r="A260" s="62">
        <v>259</v>
      </c>
      <c r="B260" s="48" t="s">
        <v>1</v>
      </c>
      <c r="C260" s="48" t="s">
        <v>411</v>
      </c>
      <c r="D260" s="48" t="s">
        <v>1415</v>
      </c>
      <c r="E260" s="48" t="s">
        <v>412</v>
      </c>
      <c r="F260" s="78">
        <v>1200</v>
      </c>
      <c r="G260" s="48" t="s">
        <v>1116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6"/>
    </row>
    <row r="261" spans="1:99" s="7" customFormat="1" x14ac:dyDescent="0.25">
      <c r="A261" s="62">
        <v>260</v>
      </c>
      <c r="B261" s="48" t="s">
        <v>1</v>
      </c>
      <c r="C261" s="48" t="s">
        <v>416</v>
      </c>
      <c r="D261" s="48" t="s">
        <v>1415</v>
      </c>
      <c r="E261" s="48" t="s">
        <v>417</v>
      </c>
      <c r="F261" s="78">
        <v>350</v>
      </c>
      <c r="G261" s="48" t="s">
        <v>1117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6"/>
    </row>
    <row r="262" spans="1:99" s="7" customFormat="1" x14ac:dyDescent="0.25">
      <c r="A262" s="62">
        <v>261</v>
      </c>
      <c r="B262" s="48" t="s">
        <v>1</v>
      </c>
      <c r="C262" s="48" t="s">
        <v>413</v>
      </c>
      <c r="D262" s="48" t="s">
        <v>1415</v>
      </c>
      <c r="E262" s="48" t="s">
        <v>414</v>
      </c>
      <c r="F262" s="78">
        <v>1500</v>
      </c>
      <c r="G262" s="48" t="s">
        <v>1118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6"/>
    </row>
    <row r="263" spans="1:99" s="7" customFormat="1" x14ac:dyDescent="0.25">
      <c r="A263" s="62">
        <v>262</v>
      </c>
      <c r="B263" s="48" t="s">
        <v>1</v>
      </c>
      <c r="C263" s="48" t="s">
        <v>413</v>
      </c>
      <c r="D263" s="48" t="s">
        <v>1415</v>
      </c>
      <c r="E263" s="48" t="s">
        <v>415</v>
      </c>
      <c r="F263" s="78">
        <v>350</v>
      </c>
      <c r="G263" s="48" t="s">
        <v>1119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6"/>
    </row>
    <row r="264" spans="1:99" s="7" customFormat="1" x14ac:dyDescent="0.25">
      <c r="A264" s="62">
        <v>263</v>
      </c>
      <c r="B264" s="48" t="s">
        <v>1</v>
      </c>
      <c r="C264" s="48" t="s">
        <v>435</v>
      </c>
      <c r="D264" s="48" t="s">
        <v>1415</v>
      </c>
      <c r="E264" s="48" t="s">
        <v>19</v>
      </c>
      <c r="F264" s="78">
        <v>200</v>
      </c>
      <c r="G264" s="48" t="s">
        <v>1120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6"/>
    </row>
    <row r="265" spans="1:99" s="7" customFormat="1" x14ac:dyDescent="0.25">
      <c r="A265" s="62">
        <v>264</v>
      </c>
      <c r="B265" s="48" t="s">
        <v>1</v>
      </c>
      <c r="C265" s="48" t="s">
        <v>418</v>
      </c>
      <c r="D265" s="48" t="s">
        <v>1415</v>
      </c>
      <c r="E265" s="48" t="s">
        <v>419</v>
      </c>
      <c r="F265" s="78">
        <v>350</v>
      </c>
      <c r="G265" s="48" t="s">
        <v>1121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6"/>
    </row>
    <row r="266" spans="1:99" s="7" customFormat="1" x14ac:dyDescent="0.25">
      <c r="A266" s="62">
        <v>265</v>
      </c>
      <c r="B266" s="48" t="s">
        <v>1</v>
      </c>
      <c r="C266" s="48" t="s">
        <v>493</v>
      </c>
      <c r="D266" s="48" t="s">
        <v>1415</v>
      </c>
      <c r="E266" s="48" t="s">
        <v>494</v>
      </c>
      <c r="F266" s="78">
        <v>500</v>
      </c>
      <c r="G266" s="48" t="s">
        <v>1122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6"/>
    </row>
    <row r="267" spans="1:99" s="7" customFormat="1" x14ac:dyDescent="0.25">
      <c r="A267" s="62">
        <v>266</v>
      </c>
      <c r="B267" s="48" t="s">
        <v>1</v>
      </c>
      <c r="C267" s="48" t="s">
        <v>493</v>
      </c>
      <c r="D267" s="48" t="s">
        <v>1415</v>
      </c>
      <c r="E267" s="48" t="s">
        <v>495</v>
      </c>
      <c r="F267" s="78">
        <v>500</v>
      </c>
      <c r="G267" s="48" t="s">
        <v>1123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6"/>
    </row>
    <row r="268" spans="1:99" s="7" customFormat="1" x14ac:dyDescent="0.25">
      <c r="A268" s="62">
        <v>267</v>
      </c>
      <c r="B268" s="48" t="s">
        <v>1</v>
      </c>
      <c r="C268" s="48" t="s">
        <v>493</v>
      </c>
      <c r="D268" s="48" t="s">
        <v>1415</v>
      </c>
      <c r="E268" s="48" t="s">
        <v>496</v>
      </c>
      <c r="F268" s="78">
        <v>500</v>
      </c>
      <c r="G268" s="48" t="s">
        <v>1124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6"/>
    </row>
    <row r="269" spans="1:99" s="7" customFormat="1" x14ac:dyDescent="0.25">
      <c r="A269" s="62">
        <v>268</v>
      </c>
      <c r="B269" s="48" t="s">
        <v>1</v>
      </c>
      <c r="C269" s="48" t="s">
        <v>493</v>
      </c>
      <c r="D269" s="48" t="s">
        <v>1415</v>
      </c>
      <c r="E269" s="48" t="s">
        <v>497</v>
      </c>
      <c r="F269" s="78">
        <v>500</v>
      </c>
      <c r="G269" s="48" t="s">
        <v>1125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6"/>
    </row>
    <row r="270" spans="1:99" s="7" customFormat="1" x14ac:dyDescent="0.25">
      <c r="A270" s="62">
        <v>269</v>
      </c>
      <c r="B270" s="48" t="s">
        <v>1</v>
      </c>
      <c r="C270" s="48" t="s">
        <v>487</v>
      </c>
      <c r="D270" s="48" t="s">
        <v>1415</v>
      </c>
      <c r="E270" s="48" t="s">
        <v>488</v>
      </c>
      <c r="F270" s="78">
        <v>200</v>
      </c>
      <c r="G270" s="48" t="s">
        <v>1126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6"/>
    </row>
    <row r="271" spans="1:99" s="7" customFormat="1" x14ac:dyDescent="0.25">
      <c r="A271" s="62">
        <v>270</v>
      </c>
      <c r="B271" s="48" t="s">
        <v>1</v>
      </c>
      <c r="C271" s="48" t="s">
        <v>401</v>
      </c>
      <c r="D271" s="48" t="s">
        <v>1415</v>
      </c>
      <c r="E271" s="48" t="s">
        <v>505</v>
      </c>
      <c r="F271" s="78">
        <v>1500</v>
      </c>
      <c r="G271" s="48" t="s">
        <v>1127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6"/>
    </row>
    <row r="272" spans="1:99" s="7" customFormat="1" x14ac:dyDescent="0.25">
      <c r="A272" s="62">
        <v>271</v>
      </c>
      <c r="B272" s="48" t="s">
        <v>1</v>
      </c>
      <c r="C272" s="48" t="s">
        <v>489</v>
      </c>
      <c r="D272" s="48" t="s">
        <v>1415</v>
      </c>
      <c r="E272" s="48" t="s">
        <v>490</v>
      </c>
      <c r="F272" s="78">
        <v>1000</v>
      </c>
      <c r="G272" s="48" t="s">
        <v>1128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6"/>
    </row>
    <row r="273" spans="1:99" s="7" customFormat="1" x14ac:dyDescent="0.25">
      <c r="A273" s="62">
        <v>272</v>
      </c>
      <c r="B273" s="48" t="s">
        <v>1</v>
      </c>
      <c r="C273" s="48" t="s">
        <v>485</v>
      </c>
      <c r="D273" s="48" t="s">
        <v>1415</v>
      </c>
      <c r="E273" s="48" t="s">
        <v>486</v>
      </c>
      <c r="F273" s="78">
        <v>300</v>
      </c>
      <c r="G273" s="48" t="s">
        <v>1129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6"/>
    </row>
    <row r="274" spans="1:99" s="7" customFormat="1" x14ac:dyDescent="0.25">
      <c r="A274" s="62">
        <v>273</v>
      </c>
      <c r="B274" s="48" t="s">
        <v>1</v>
      </c>
      <c r="C274" s="48" t="s">
        <v>491</v>
      </c>
      <c r="D274" s="48" t="s">
        <v>1415</v>
      </c>
      <c r="E274" s="48" t="s">
        <v>492</v>
      </c>
      <c r="F274" s="78">
        <v>1000</v>
      </c>
      <c r="G274" s="48" t="s">
        <v>1130</v>
      </c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6"/>
    </row>
    <row r="275" spans="1:99" s="7" customFormat="1" x14ac:dyDescent="0.25">
      <c r="A275" s="62">
        <v>274</v>
      </c>
      <c r="B275" s="48" t="s">
        <v>1</v>
      </c>
      <c r="C275" s="48" t="s">
        <v>481</v>
      </c>
      <c r="D275" s="48" t="s">
        <v>1415</v>
      </c>
      <c r="E275" s="48" t="s">
        <v>482</v>
      </c>
      <c r="F275" s="78">
        <v>5000</v>
      </c>
      <c r="G275" s="48" t="s">
        <v>1131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6"/>
    </row>
    <row r="276" spans="1:99" s="7" customFormat="1" x14ac:dyDescent="0.25">
      <c r="A276" s="62">
        <v>275</v>
      </c>
      <c r="B276" s="48" t="s">
        <v>1</v>
      </c>
      <c r="C276" s="48" t="s">
        <v>481</v>
      </c>
      <c r="D276" s="48" t="s">
        <v>1415</v>
      </c>
      <c r="E276" s="48" t="s">
        <v>484</v>
      </c>
      <c r="F276" s="78">
        <v>10000</v>
      </c>
      <c r="G276" s="48" t="s">
        <v>1132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6"/>
    </row>
    <row r="277" spans="1:99" s="7" customFormat="1" x14ac:dyDescent="0.25">
      <c r="A277" s="62">
        <v>276</v>
      </c>
      <c r="B277" s="48" t="s">
        <v>1</v>
      </c>
      <c r="C277" s="48" t="s">
        <v>481</v>
      </c>
      <c r="D277" s="48" t="s">
        <v>1415</v>
      </c>
      <c r="E277" s="48" t="s">
        <v>483</v>
      </c>
      <c r="F277" s="78">
        <v>10000</v>
      </c>
      <c r="G277" s="48" t="s">
        <v>1133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6"/>
    </row>
    <row r="278" spans="1:99" s="7" customFormat="1" x14ac:dyDescent="0.25">
      <c r="A278" s="62">
        <v>277</v>
      </c>
      <c r="B278" s="48" t="s">
        <v>1</v>
      </c>
      <c r="C278" s="48" t="s">
        <v>553</v>
      </c>
      <c r="D278" s="48" t="s">
        <v>9</v>
      </c>
      <c r="E278" s="48" t="s">
        <v>554</v>
      </c>
      <c r="F278" s="78">
        <v>800</v>
      </c>
      <c r="G278" s="48" t="s">
        <v>1134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6"/>
    </row>
    <row r="279" spans="1:99" s="7" customFormat="1" x14ac:dyDescent="0.25">
      <c r="A279" s="62">
        <v>278</v>
      </c>
      <c r="B279" s="48" t="s">
        <v>1</v>
      </c>
      <c r="C279" s="48" t="s">
        <v>528</v>
      </c>
      <c r="D279" s="48" t="s">
        <v>9</v>
      </c>
      <c r="E279" s="48" t="s">
        <v>529</v>
      </c>
      <c r="F279" s="78">
        <v>600</v>
      </c>
      <c r="G279" s="48" t="s">
        <v>1135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6"/>
    </row>
    <row r="280" spans="1:99" s="7" customFormat="1" x14ac:dyDescent="0.25">
      <c r="A280" s="62">
        <v>279</v>
      </c>
      <c r="B280" s="48" t="s">
        <v>1</v>
      </c>
      <c r="C280" s="48" t="s">
        <v>530</v>
      </c>
      <c r="D280" s="48" t="s">
        <v>9</v>
      </c>
      <c r="E280" s="48" t="s">
        <v>51</v>
      </c>
      <c r="F280" s="78">
        <v>800</v>
      </c>
      <c r="G280" s="48" t="s">
        <v>1136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6"/>
    </row>
    <row r="281" spans="1:99" s="7" customFormat="1" x14ac:dyDescent="0.25">
      <c r="A281" s="62">
        <v>280</v>
      </c>
      <c r="B281" s="48" t="s">
        <v>1</v>
      </c>
      <c r="C281" s="48" t="s">
        <v>547</v>
      </c>
      <c r="D281" s="48" t="s">
        <v>9</v>
      </c>
      <c r="E281" s="48" t="s">
        <v>548</v>
      </c>
      <c r="F281" s="78">
        <v>800</v>
      </c>
      <c r="G281" s="48" t="s">
        <v>1137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6"/>
    </row>
    <row r="282" spans="1:99" s="7" customFormat="1" x14ac:dyDescent="0.25">
      <c r="A282" s="62">
        <v>281</v>
      </c>
      <c r="B282" s="48" t="s">
        <v>1</v>
      </c>
      <c r="C282" s="48" t="s">
        <v>549</v>
      </c>
      <c r="D282" s="48" t="s">
        <v>9</v>
      </c>
      <c r="E282" s="48" t="s">
        <v>550</v>
      </c>
      <c r="F282" s="78">
        <v>800</v>
      </c>
      <c r="G282" s="48" t="s">
        <v>1138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6"/>
    </row>
    <row r="283" spans="1:99" s="7" customFormat="1" x14ac:dyDescent="0.25">
      <c r="A283" s="62">
        <v>282</v>
      </c>
      <c r="B283" s="48" t="s">
        <v>1</v>
      </c>
      <c r="C283" s="48" t="s">
        <v>199</v>
      </c>
      <c r="D283" s="48" t="s">
        <v>9</v>
      </c>
      <c r="E283" s="48" t="s">
        <v>522</v>
      </c>
      <c r="F283" s="78">
        <v>600</v>
      </c>
      <c r="G283" s="48" t="s">
        <v>1139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6"/>
    </row>
    <row r="284" spans="1:99" s="7" customFormat="1" x14ac:dyDescent="0.25">
      <c r="A284" s="62">
        <v>283</v>
      </c>
      <c r="B284" s="48" t="s">
        <v>1</v>
      </c>
      <c r="C284" s="48" t="s">
        <v>516</v>
      </c>
      <c r="D284" s="48" t="s">
        <v>9</v>
      </c>
      <c r="E284" s="48" t="s">
        <v>517</v>
      </c>
      <c r="F284" s="78">
        <v>300</v>
      </c>
      <c r="G284" s="48" t="s">
        <v>1140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6"/>
    </row>
    <row r="285" spans="1:99" s="7" customFormat="1" x14ac:dyDescent="0.25">
      <c r="A285" s="62">
        <v>284</v>
      </c>
      <c r="B285" s="48" t="s">
        <v>1</v>
      </c>
      <c r="C285" s="48" t="s">
        <v>519</v>
      </c>
      <c r="D285" s="48" t="s">
        <v>9</v>
      </c>
      <c r="E285" s="48" t="s">
        <v>546</v>
      </c>
      <c r="F285" s="78">
        <v>300</v>
      </c>
      <c r="G285" s="48" t="s">
        <v>1141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6"/>
    </row>
    <row r="286" spans="1:99" s="7" customFormat="1" x14ac:dyDescent="0.25">
      <c r="A286" s="62">
        <v>285</v>
      </c>
      <c r="B286" s="48" t="s">
        <v>1</v>
      </c>
      <c r="C286" s="48" t="s">
        <v>450</v>
      </c>
      <c r="D286" s="48" t="s">
        <v>9</v>
      </c>
      <c r="E286" s="48" t="s">
        <v>515</v>
      </c>
      <c r="F286" s="78">
        <v>300</v>
      </c>
      <c r="G286" s="48" t="s">
        <v>1142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6"/>
    </row>
    <row r="287" spans="1:99" s="7" customFormat="1" x14ac:dyDescent="0.25">
      <c r="A287" s="62">
        <v>286</v>
      </c>
      <c r="B287" s="48" t="s">
        <v>1</v>
      </c>
      <c r="C287" s="48" t="s">
        <v>543</v>
      </c>
      <c r="D287" s="48" t="s">
        <v>9</v>
      </c>
      <c r="E287" s="48" t="s">
        <v>544</v>
      </c>
      <c r="F287" s="78">
        <v>600</v>
      </c>
      <c r="G287" s="48" t="s">
        <v>1143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6"/>
    </row>
    <row r="288" spans="1:99" s="7" customFormat="1" x14ac:dyDescent="0.25">
      <c r="A288" s="62">
        <v>287</v>
      </c>
      <c r="B288" s="48" t="s">
        <v>1</v>
      </c>
      <c r="C288" s="48" t="s">
        <v>479</v>
      </c>
      <c r="D288" s="48" t="s">
        <v>9</v>
      </c>
      <c r="E288" s="48" t="s">
        <v>525</v>
      </c>
      <c r="F288" s="78">
        <v>600</v>
      </c>
      <c r="G288" s="48" t="s">
        <v>1144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6"/>
    </row>
    <row r="289" spans="1:99" s="7" customFormat="1" x14ac:dyDescent="0.25">
      <c r="A289" s="62">
        <v>288</v>
      </c>
      <c r="B289" s="48" t="s">
        <v>1</v>
      </c>
      <c r="C289" s="48" t="s">
        <v>555</v>
      </c>
      <c r="D289" s="48" t="s">
        <v>9</v>
      </c>
      <c r="E289" s="48" t="s">
        <v>556</v>
      </c>
      <c r="F289" s="78">
        <v>1800</v>
      </c>
      <c r="G289" s="48" t="s">
        <v>1145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6"/>
    </row>
    <row r="290" spans="1:99" s="7" customFormat="1" x14ac:dyDescent="0.25">
      <c r="A290" s="62">
        <v>289</v>
      </c>
      <c r="B290" s="48" t="s">
        <v>1</v>
      </c>
      <c r="C290" s="48" t="s">
        <v>340</v>
      </c>
      <c r="D290" s="48" t="s">
        <v>9</v>
      </c>
      <c r="E290" s="48" t="s">
        <v>545</v>
      </c>
      <c r="F290" s="78">
        <v>0</v>
      </c>
      <c r="G290" s="48" t="s">
        <v>1146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6"/>
    </row>
    <row r="291" spans="1:99" s="7" customFormat="1" x14ac:dyDescent="0.25">
      <c r="A291" s="62">
        <v>290</v>
      </c>
      <c r="B291" s="48" t="s">
        <v>1</v>
      </c>
      <c r="C291" s="48" t="s">
        <v>463</v>
      </c>
      <c r="D291" s="48" t="s">
        <v>9</v>
      </c>
      <c r="E291" s="48" t="s">
        <v>518</v>
      </c>
      <c r="F291" s="78">
        <v>1200</v>
      </c>
      <c r="G291" s="48" t="s">
        <v>1147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6"/>
    </row>
    <row r="292" spans="1:99" s="7" customFormat="1" x14ac:dyDescent="0.25">
      <c r="A292" s="62">
        <v>291</v>
      </c>
      <c r="B292" s="48" t="s">
        <v>1</v>
      </c>
      <c r="C292" s="48" t="s">
        <v>219</v>
      </c>
      <c r="D292" s="48" t="s">
        <v>9</v>
      </c>
      <c r="E292" s="48" t="s">
        <v>551</v>
      </c>
      <c r="F292" s="78">
        <v>1200</v>
      </c>
      <c r="G292" s="48" t="s">
        <v>1148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6"/>
    </row>
    <row r="293" spans="1:99" s="7" customFormat="1" x14ac:dyDescent="0.25">
      <c r="A293" s="62">
        <v>292</v>
      </c>
      <c r="B293" s="48" t="s">
        <v>1</v>
      </c>
      <c r="C293" s="48" t="s">
        <v>523</v>
      </c>
      <c r="D293" s="48" t="s">
        <v>9</v>
      </c>
      <c r="E293" s="48" t="s">
        <v>524</v>
      </c>
      <c r="F293" s="78">
        <v>1200</v>
      </c>
      <c r="G293" s="48" t="s">
        <v>1149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6"/>
    </row>
    <row r="294" spans="1:99" s="7" customFormat="1" x14ac:dyDescent="0.25">
      <c r="A294" s="62">
        <v>293</v>
      </c>
      <c r="B294" s="48" t="s">
        <v>1</v>
      </c>
      <c r="C294" s="48" t="s">
        <v>220</v>
      </c>
      <c r="D294" s="48" t="s">
        <v>9</v>
      </c>
      <c r="E294" s="48" t="s">
        <v>552</v>
      </c>
      <c r="F294" s="78">
        <v>1200</v>
      </c>
      <c r="G294" s="48" t="s">
        <v>1150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6"/>
    </row>
    <row r="295" spans="1:99" s="7" customFormat="1" x14ac:dyDescent="0.25">
      <c r="A295" s="62">
        <v>294</v>
      </c>
      <c r="B295" s="48" t="s">
        <v>1</v>
      </c>
      <c r="C295" s="48" t="s">
        <v>526</v>
      </c>
      <c r="D295" s="48" t="s">
        <v>9</v>
      </c>
      <c r="E295" s="48" t="s">
        <v>527</v>
      </c>
      <c r="F295" s="78">
        <v>1200</v>
      </c>
      <c r="G295" s="48" t="s">
        <v>1151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6"/>
    </row>
    <row r="296" spans="1:99" s="7" customFormat="1" x14ac:dyDescent="0.25">
      <c r="A296" s="62">
        <v>295</v>
      </c>
      <c r="B296" s="48" t="s">
        <v>1</v>
      </c>
      <c r="C296" s="48" t="s">
        <v>392</v>
      </c>
      <c r="D296" s="48" t="s">
        <v>9</v>
      </c>
      <c r="E296" s="48" t="s">
        <v>521</v>
      </c>
      <c r="F296" s="78">
        <v>1800</v>
      </c>
      <c r="G296" s="48" t="s">
        <v>1152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6"/>
    </row>
    <row r="297" spans="1:99" s="7" customFormat="1" x14ac:dyDescent="0.25">
      <c r="A297" s="62">
        <v>296</v>
      </c>
      <c r="B297" s="48" t="s">
        <v>1</v>
      </c>
      <c r="C297" s="48" t="s">
        <v>519</v>
      </c>
      <c r="D297" s="48" t="s">
        <v>9</v>
      </c>
      <c r="E297" s="48" t="s">
        <v>520</v>
      </c>
      <c r="F297" s="78">
        <v>300</v>
      </c>
      <c r="G297" s="48" t="s">
        <v>1153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6"/>
    </row>
    <row r="298" spans="1:99" s="7" customFormat="1" x14ac:dyDescent="0.25">
      <c r="A298" s="62">
        <v>297</v>
      </c>
      <c r="B298" s="48" t="s">
        <v>1</v>
      </c>
      <c r="C298" s="48" t="s">
        <v>512</v>
      </c>
      <c r="D298" s="48" t="s">
        <v>9</v>
      </c>
      <c r="E298" s="48" t="s">
        <v>513</v>
      </c>
      <c r="F298" s="78">
        <v>600</v>
      </c>
      <c r="G298" s="48" t="s">
        <v>1154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6"/>
    </row>
    <row r="299" spans="1:99" s="7" customFormat="1" x14ac:dyDescent="0.25">
      <c r="A299" s="62">
        <v>298</v>
      </c>
      <c r="B299" s="48" t="s">
        <v>1</v>
      </c>
      <c r="C299" s="48" t="s">
        <v>509</v>
      </c>
      <c r="D299" s="48" t="s">
        <v>9</v>
      </c>
      <c r="E299" s="48" t="s">
        <v>510</v>
      </c>
      <c r="F299" s="78">
        <v>600</v>
      </c>
      <c r="G299" s="48" t="s">
        <v>1155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6"/>
    </row>
    <row r="300" spans="1:99" s="7" customFormat="1" x14ac:dyDescent="0.25">
      <c r="A300" s="62">
        <v>299</v>
      </c>
      <c r="B300" s="48" t="s">
        <v>1</v>
      </c>
      <c r="C300" s="48" t="s">
        <v>509</v>
      </c>
      <c r="D300" s="48" t="s">
        <v>9</v>
      </c>
      <c r="E300" s="48" t="s">
        <v>511</v>
      </c>
      <c r="F300" s="78">
        <v>300</v>
      </c>
      <c r="G300" s="48" t="s">
        <v>1156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6"/>
    </row>
    <row r="301" spans="1:99" s="7" customFormat="1" x14ac:dyDescent="0.25">
      <c r="A301" s="62">
        <v>300</v>
      </c>
      <c r="B301" s="48" t="s">
        <v>1</v>
      </c>
      <c r="C301" s="48" t="s">
        <v>512</v>
      </c>
      <c r="D301" s="48" t="s">
        <v>9</v>
      </c>
      <c r="E301" s="48" t="s">
        <v>514</v>
      </c>
      <c r="F301" s="78">
        <v>300</v>
      </c>
      <c r="G301" s="48" t="s">
        <v>1157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6"/>
    </row>
    <row r="302" spans="1:99" s="7" customFormat="1" x14ac:dyDescent="0.25">
      <c r="A302" s="62">
        <v>301</v>
      </c>
      <c r="B302" s="48" t="s">
        <v>1</v>
      </c>
      <c r="C302" s="48" t="s">
        <v>541</v>
      </c>
      <c r="D302" s="48" t="s">
        <v>9</v>
      </c>
      <c r="E302" s="48" t="s">
        <v>542</v>
      </c>
      <c r="F302" s="78">
        <v>1500</v>
      </c>
      <c r="G302" s="48" t="s">
        <v>1158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6"/>
    </row>
    <row r="303" spans="1:99" s="7" customFormat="1" x14ac:dyDescent="0.25">
      <c r="A303" s="62">
        <v>302</v>
      </c>
      <c r="B303" s="48" t="s">
        <v>1</v>
      </c>
      <c r="C303" s="48" t="s">
        <v>537</v>
      </c>
      <c r="D303" s="48" t="s">
        <v>9</v>
      </c>
      <c r="E303" s="48" t="s">
        <v>538</v>
      </c>
      <c r="F303" s="78">
        <v>1000</v>
      </c>
      <c r="G303" s="48" t="s">
        <v>1159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6"/>
    </row>
    <row r="304" spans="1:99" s="7" customFormat="1" x14ac:dyDescent="0.25">
      <c r="A304" s="62">
        <v>303</v>
      </c>
      <c r="B304" s="48" t="s">
        <v>1</v>
      </c>
      <c r="C304" s="48" t="s">
        <v>537</v>
      </c>
      <c r="D304" s="48" t="s">
        <v>9</v>
      </c>
      <c r="E304" s="48" t="s">
        <v>539</v>
      </c>
      <c r="F304" s="78">
        <v>1000</v>
      </c>
      <c r="G304" s="48" t="s">
        <v>1160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6"/>
    </row>
    <row r="305" spans="1:99" s="7" customFormat="1" x14ac:dyDescent="0.25">
      <c r="A305" s="62">
        <v>304</v>
      </c>
      <c r="B305" s="48" t="s">
        <v>1</v>
      </c>
      <c r="C305" s="48" t="s">
        <v>537</v>
      </c>
      <c r="D305" s="48" t="s">
        <v>9</v>
      </c>
      <c r="E305" s="48" t="s">
        <v>540</v>
      </c>
      <c r="F305" s="78">
        <v>1000</v>
      </c>
      <c r="G305" s="48" t="s">
        <v>1161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6"/>
    </row>
    <row r="306" spans="1:99" s="7" customFormat="1" x14ac:dyDescent="0.25">
      <c r="A306" s="62">
        <v>305</v>
      </c>
      <c r="B306" s="48" t="s">
        <v>1</v>
      </c>
      <c r="C306" s="48" t="s">
        <v>535</v>
      </c>
      <c r="D306" s="48" t="s">
        <v>9</v>
      </c>
      <c r="E306" s="48" t="s">
        <v>536</v>
      </c>
      <c r="F306" s="78">
        <v>1000</v>
      </c>
      <c r="G306" s="48" t="s">
        <v>1162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6"/>
    </row>
    <row r="307" spans="1:99" s="7" customFormat="1" x14ac:dyDescent="0.25">
      <c r="A307" s="62">
        <v>306</v>
      </c>
      <c r="B307" s="48" t="s">
        <v>1</v>
      </c>
      <c r="C307" s="48" t="s">
        <v>531</v>
      </c>
      <c r="D307" s="48" t="s">
        <v>9</v>
      </c>
      <c r="E307" s="48" t="s">
        <v>532</v>
      </c>
      <c r="F307" s="78">
        <v>1200</v>
      </c>
      <c r="G307" s="48" t="s">
        <v>1163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6"/>
    </row>
    <row r="308" spans="1:99" s="7" customFormat="1" x14ac:dyDescent="0.25">
      <c r="A308" s="62">
        <v>307</v>
      </c>
      <c r="B308" s="48" t="s">
        <v>1</v>
      </c>
      <c r="C308" s="48" t="s">
        <v>487</v>
      </c>
      <c r="D308" s="48" t="s">
        <v>9</v>
      </c>
      <c r="E308" s="48" t="s">
        <v>533</v>
      </c>
      <c r="F308" s="78">
        <v>300</v>
      </c>
      <c r="G308" s="48" t="s">
        <v>1164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6"/>
    </row>
    <row r="309" spans="1:99" s="7" customFormat="1" x14ac:dyDescent="0.25">
      <c r="A309" s="62">
        <v>308</v>
      </c>
      <c r="B309" s="48" t="s">
        <v>1</v>
      </c>
      <c r="C309" s="48" t="s">
        <v>489</v>
      </c>
      <c r="D309" s="48" t="s">
        <v>9</v>
      </c>
      <c r="E309" s="48" t="s">
        <v>534</v>
      </c>
      <c r="F309" s="78">
        <v>1500</v>
      </c>
      <c r="G309" s="48" t="s">
        <v>1165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6"/>
    </row>
    <row r="310" spans="1:99" s="7" customFormat="1" x14ac:dyDescent="0.25">
      <c r="A310" s="62">
        <v>309</v>
      </c>
      <c r="B310" s="48" t="s">
        <v>1</v>
      </c>
      <c r="C310" s="48" t="s">
        <v>557</v>
      </c>
      <c r="D310" s="48" t="s">
        <v>66</v>
      </c>
      <c r="E310" s="48" t="s">
        <v>73</v>
      </c>
      <c r="F310" s="78">
        <v>150</v>
      </c>
      <c r="G310" s="48" t="s">
        <v>1166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6"/>
    </row>
    <row r="311" spans="1:99" s="7" customFormat="1" x14ac:dyDescent="0.25">
      <c r="A311" s="62">
        <v>310</v>
      </c>
      <c r="B311" s="48" t="s">
        <v>1</v>
      </c>
      <c r="C311" s="48" t="s">
        <v>502</v>
      </c>
      <c r="D311" s="48" t="s">
        <v>66</v>
      </c>
      <c r="E311" s="48" t="s">
        <v>558</v>
      </c>
      <c r="F311" s="78">
        <v>600</v>
      </c>
      <c r="G311" s="48" t="s">
        <v>1167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6"/>
    </row>
    <row r="312" spans="1:99" s="7" customFormat="1" x14ac:dyDescent="0.25">
      <c r="A312" s="62">
        <v>311</v>
      </c>
      <c r="B312" s="48" t="s">
        <v>1</v>
      </c>
      <c r="C312" s="48" t="s">
        <v>561</v>
      </c>
      <c r="D312" s="48" t="s">
        <v>66</v>
      </c>
      <c r="E312" s="48" t="s">
        <v>562</v>
      </c>
      <c r="F312" s="78">
        <v>500</v>
      </c>
      <c r="G312" s="48" t="s">
        <v>1168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6"/>
    </row>
    <row r="313" spans="1:99" s="7" customFormat="1" x14ac:dyDescent="0.25">
      <c r="A313" s="62">
        <v>312</v>
      </c>
      <c r="B313" s="48" t="s">
        <v>1</v>
      </c>
      <c r="C313" s="48" t="s">
        <v>559</v>
      </c>
      <c r="D313" s="48" t="s">
        <v>66</v>
      </c>
      <c r="E313" s="48" t="s">
        <v>560</v>
      </c>
      <c r="F313" s="78">
        <v>500</v>
      </c>
      <c r="G313" s="48" t="s">
        <v>1169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6"/>
    </row>
    <row r="314" spans="1:99" s="7" customFormat="1" x14ac:dyDescent="0.25">
      <c r="A314" s="62">
        <v>313</v>
      </c>
      <c r="B314" s="48" t="s">
        <v>1</v>
      </c>
      <c r="C314" s="48" t="s">
        <v>377</v>
      </c>
      <c r="D314" s="48" t="s">
        <v>74</v>
      </c>
      <c r="E314" s="48" t="s">
        <v>573</v>
      </c>
      <c r="F314" s="78">
        <v>1800</v>
      </c>
      <c r="G314" s="48" t="s">
        <v>1170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6"/>
    </row>
    <row r="315" spans="1:99" s="7" customFormat="1" x14ac:dyDescent="0.25">
      <c r="A315" s="62">
        <v>314</v>
      </c>
      <c r="B315" s="48" t="s">
        <v>1</v>
      </c>
      <c r="C315" s="48" t="s">
        <v>377</v>
      </c>
      <c r="D315" s="48" t="s">
        <v>74</v>
      </c>
      <c r="E315" s="48" t="s">
        <v>582</v>
      </c>
      <c r="F315" s="78">
        <v>1800</v>
      </c>
      <c r="G315" s="48" t="s">
        <v>1171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6"/>
    </row>
    <row r="316" spans="1:99" s="7" customFormat="1" x14ac:dyDescent="0.25">
      <c r="A316" s="62">
        <v>315</v>
      </c>
      <c r="B316" s="48" t="s">
        <v>1</v>
      </c>
      <c r="C316" s="48" t="s">
        <v>377</v>
      </c>
      <c r="D316" s="48" t="s">
        <v>74</v>
      </c>
      <c r="E316" s="48" t="s">
        <v>574</v>
      </c>
      <c r="F316" s="78">
        <v>3300</v>
      </c>
      <c r="G316" s="48" t="s">
        <v>1172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6"/>
    </row>
    <row r="317" spans="1:99" s="7" customFormat="1" x14ac:dyDescent="0.25">
      <c r="A317" s="62">
        <v>316</v>
      </c>
      <c r="B317" s="48" t="s">
        <v>1</v>
      </c>
      <c r="C317" s="48" t="s">
        <v>377</v>
      </c>
      <c r="D317" s="48" t="s">
        <v>74</v>
      </c>
      <c r="E317" s="48" t="s">
        <v>583</v>
      </c>
      <c r="F317" s="78">
        <v>4500</v>
      </c>
      <c r="G317" s="48" t="s">
        <v>1173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6"/>
    </row>
    <row r="318" spans="1:99" s="7" customFormat="1" x14ac:dyDescent="0.25">
      <c r="A318" s="62">
        <v>317</v>
      </c>
      <c r="B318" s="48" t="s">
        <v>1</v>
      </c>
      <c r="C318" s="48" t="s">
        <v>377</v>
      </c>
      <c r="D318" s="48" t="s">
        <v>74</v>
      </c>
      <c r="E318" s="48" t="s">
        <v>584</v>
      </c>
      <c r="F318" s="78">
        <v>3300</v>
      </c>
      <c r="G318" s="48" t="s">
        <v>1174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6"/>
    </row>
    <row r="319" spans="1:99" s="7" customFormat="1" x14ac:dyDescent="0.25">
      <c r="A319" s="62">
        <v>318</v>
      </c>
      <c r="B319" s="48" t="s">
        <v>1</v>
      </c>
      <c r="C319" s="48" t="s">
        <v>377</v>
      </c>
      <c r="D319" s="48" t="s">
        <v>74</v>
      </c>
      <c r="E319" s="48" t="s">
        <v>585</v>
      </c>
      <c r="F319" s="78">
        <v>3300</v>
      </c>
      <c r="G319" s="48" t="s">
        <v>1175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6"/>
    </row>
    <row r="320" spans="1:99" s="7" customFormat="1" x14ac:dyDescent="0.25">
      <c r="A320" s="62">
        <v>319</v>
      </c>
      <c r="B320" s="48" t="s">
        <v>1</v>
      </c>
      <c r="C320" s="48" t="s">
        <v>377</v>
      </c>
      <c r="D320" s="48" t="s">
        <v>74</v>
      </c>
      <c r="E320" s="48" t="s">
        <v>586</v>
      </c>
      <c r="F320" s="78">
        <v>1800</v>
      </c>
      <c r="G320" s="48" t="s">
        <v>1176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6"/>
    </row>
    <row r="321" spans="1:99" s="7" customFormat="1" x14ac:dyDescent="0.25">
      <c r="A321" s="62">
        <v>320</v>
      </c>
      <c r="B321" s="48" t="s">
        <v>1</v>
      </c>
      <c r="C321" s="48" t="s">
        <v>377</v>
      </c>
      <c r="D321" s="48" t="s">
        <v>74</v>
      </c>
      <c r="E321" s="48" t="s">
        <v>587</v>
      </c>
      <c r="F321" s="78">
        <v>1800</v>
      </c>
      <c r="G321" s="48" t="s">
        <v>1177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6"/>
    </row>
    <row r="322" spans="1:99" s="7" customFormat="1" x14ac:dyDescent="0.25">
      <c r="A322" s="62">
        <v>321</v>
      </c>
      <c r="B322" s="48" t="s">
        <v>1</v>
      </c>
      <c r="C322" s="48" t="s">
        <v>377</v>
      </c>
      <c r="D322" s="48" t="s">
        <v>74</v>
      </c>
      <c r="E322" s="48" t="s">
        <v>588</v>
      </c>
      <c r="F322" s="78">
        <v>1800</v>
      </c>
      <c r="G322" s="48" t="s">
        <v>1178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6"/>
    </row>
    <row r="323" spans="1:99" s="7" customFormat="1" x14ac:dyDescent="0.25">
      <c r="A323" s="62">
        <v>322</v>
      </c>
      <c r="B323" s="48" t="s">
        <v>1</v>
      </c>
      <c r="C323" s="48" t="s">
        <v>377</v>
      </c>
      <c r="D323" s="48" t="s">
        <v>74</v>
      </c>
      <c r="E323" s="48" t="s">
        <v>589</v>
      </c>
      <c r="F323" s="78">
        <v>1800</v>
      </c>
      <c r="G323" s="48" t="s">
        <v>1179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6"/>
    </row>
    <row r="324" spans="1:99" s="7" customFormat="1" x14ac:dyDescent="0.25">
      <c r="A324" s="62">
        <v>323</v>
      </c>
      <c r="B324" s="48" t="s">
        <v>1</v>
      </c>
      <c r="C324" s="48" t="s">
        <v>377</v>
      </c>
      <c r="D324" s="48" t="s">
        <v>74</v>
      </c>
      <c r="E324" s="48" t="s">
        <v>590</v>
      </c>
      <c r="F324" s="78">
        <v>1800</v>
      </c>
      <c r="G324" s="48" t="s">
        <v>1180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6"/>
    </row>
    <row r="325" spans="1:99" s="7" customFormat="1" x14ac:dyDescent="0.25">
      <c r="A325" s="62">
        <v>324</v>
      </c>
      <c r="B325" s="48" t="s">
        <v>1</v>
      </c>
      <c r="C325" s="48" t="s">
        <v>377</v>
      </c>
      <c r="D325" s="48" t="s">
        <v>74</v>
      </c>
      <c r="E325" s="48" t="s">
        <v>591</v>
      </c>
      <c r="F325" s="78">
        <v>1800</v>
      </c>
      <c r="G325" s="48" t="s">
        <v>1181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6"/>
    </row>
    <row r="326" spans="1:99" s="7" customFormat="1" x14ac:dyDescent="0.25">
      <c r="A326" s="62">
        <v>325</v>
      </c>
      <c r="B326" s="48" t="s">
        <v>1</v>
      </c>
      <c r="C326" s="48" t="s">
        <v>377</v>
      </c>
      <c r="D326" s="48" t="s">
        <v>74</v>
      </c>
      <c r="E326" s="48" t="s">
        <v>592</v>
      </c>
      <c r="F326" s="78">
        <v>1800</v>
      </c>
      <c r="G326" s="48" t="s">
        <v>1182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6"/>
    </row>
    <row r="327" spans="1:99" s="7" customFormat="1" x14ac:dyDescent="0.25">
      <c r="A327" s="62">
        <v>326</v>
      </c>
      <c r="B327" s="48" t="s">
        <v>1</v>
      </c>
      <c r="C327" s="48" t="s">
        <v>377</v>
      </c>
      <c r="D327" s="48" t="s">
        <v>74</v>
      </c>
      <c r="E327" s="48" t="s">
        <v>593</v>
      </c>
      <c r="F327" s="78">
        <v>10000</v>
      </c>
      <c r="G327" s="48" t="s">
        <v>1183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6"/>
    </row>
    <row r="328" spans="1:99" s="7" customFormat="1" x14ac:dyDescent="0.25">
      <c r="A328" s="62">
        <v>327</v>
      </c>
      <c r="B328" s="48" t="s">
        <v>1</v>
      </c>
      <c r="C328" s="48" t="s">
        <v>370</v>
      </c>
      <c r="D328" s="48" t="s">
        <v>74</v>
      </c>
      <c r="E328" s="48" t="s">
        <v>580</v>
      </c>
      <c r="F328" s="78">
        <v>1200</v>
      </c>
      <c r="G328" s="48" t="s">
        <v>1184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6"/>
    </row>
    <row r="329" spans="1:99" s="7" customFormat="1" x14ac:dyDescent="0.25">
      <c r="A329" s="62">
        <v>328</v>
      </c>
      <c r="B329" s="48" t="s">
        <v>1</v>
      </c>
      <c r="C329" s="48" t="s">
        <v>372</v>
      </c>
      <c r="D329" s="48" t="s">
        <v>74</v>
      </c>
      <c r="E329" s="48" t="s">
        <v>581</v>
      </c>
      <c r="F329" s="78">
        <v>1800</v>
      </c>
      <c r="G329" s="48" t="s">
        <v>1185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6"/>
    </row>
    <row r="330" spans="1:99" s="7" customFormat="1" x14ac:dyDescent="0.25">
      <c r="A330" s="62">
        <v>329</v>
      </c>
      <c r="B330" s="48" t="s">
        <v>1</v>
      </c>
      <c r="C330" s="48" t="s">
        <v>405</v>
      </c>
      <c r="D330" s="48" t="s">
        <v>74</v>
      </c>
      <c r="E330" s="48" t="s">
        <v>567</v>
      </c>
      <c r="F330" s="78">
        <v>2000</v>
      </c>
      <c r="G330" s="48" t="s">
        <v>1186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6"/>
    </row>
    <row r="331" spans="1:99" s="7" customFormat="1" x14ac:dyDescent="0.25">
      <c r="A331" s="62">
        <v>330</v>
      </c>
      <c r="B331" s="48" t="s">
        <v>1</v>
      </c>
      <c r="C331" s="48" t="s">
        <v>409</v>
      </c>
      <c r="D331" s="48" t="s">
        <v>74</v>
      </c>
      <c r="E331" s="48" t="s">
        <v>572</v>
      </c>
      <c r="F331" s="78">
        <v>1200</v>
      </c>
      <c r="G331" s="48" t="s">
        <v>1187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6"/>
    </row>
    <row r="332" spans="1:99" s="7" customFormat="1" x14ac:dyDescent="0.25">
      <c r="A332" s="62">
        <v>331</v>
      </c>
      <c r="B332" s="48" t="s">
        <v>1</v>
      </c>
      <c r="C332" s="48" t="s">
        <v>374</v>
      </c>
      <c r="D332" s="48" t="s">
        <v>74</v>
      </c>
      <c r="E332" s="48" t="s">
        <v>565</v>
      </c>
      <c r="F332" s="78">
        <v>750</v>
      </c>
      <c r="G332" s="48" t="s">
        <v>1188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6"/>
    </row>
    <row r="333" spans="1:99" s="7" customFormat="1" x14ac:dyDescent="0.25">
      <c r="A333" s="62">
        <v>332</v>
      </c>
      <c r="B333" s="48" t="s">
        <v>1</v>
      </c>
      <c r="C333" s="48" t="s">
        <v>374</v>
      </c>
      <c r="D333" s="48" t="s">
        <v>74</v>
      </c>
      <c r="E333" s="48" t="s">
        <v>563</v>
      </c>
      <c r="F333" s="78">
        <v>1500</v>
      </c>
      <c r="G333" s="48" t="s">
        <v>1189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6"/>
    </row>
    <row r="334" spans="1:99" s="7" customFormat="1" x14ac:dyDescent="0.25">
      <c r="A334" s="62">
        <v>333</v>
      </c>
      <c r="B334" s="48" t="s">
        <v>1</v>
      </c>
      <c r="C334" s="48" t="s">
        <v>374</v>
      </c>
      <c r="D334" s="48" t="s">
        <v>74</v>
      </c>
      <c r="E334" s="48" t="s">
        <v>566</v>
      </c>
      <c r="F334" s="78">
        <v>150</v>
      </c>
      <c r="G334" s="48" t="s">
        <v>1190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6"/>
    </row>
    <row r="335" spans="1:99" s="7" customFormat="1" x14ac:dyDescent="0.25">
      <c r="A335" s="62">
        <v>334</v>
      </c>
      <c r="B335" s="48" t="s">
        <v>1</v>
      </c>
      <c r="C335" s="48" t="s">
        <v>374</v>
      </c>
      <c r="D335" s="48" t="s">
        <v>74</v>
      </c>
      <c r="E335" s="48" t="s">
        <v>564</v>
      </c>
      <c r="F335" s="78">
        <v>300</v>
      </c>
      <c r="G335" s="48" t="s">
        <v>1191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6"/>
    </row>
    <row r="336" spans="1:99" s="7" customFormat="1" x14ac:dyDescent="0.25">
      <c r="A336" s="62">
        <v>335</v>
      </c>
      <c r="B336" s="48" t="s">
        <v>1</v>
      </c>
      <c r="C336" s="48" t="s">
        <v>578</v>
      </c>
      <c r="D336" s="48" t="s">
        <v>74</v>
      </c>
      <c r="E336" s="48" t="s">
        <v>579</v>
      </c>
      <c r="F336" s="78">
        <v>10000</v>
      </c>
      <c r="G336" s="48" t="s">
        <v>1192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6"/>
    </row>
    <row r="337" spans="1:99" s="7" customFormat="1" x14ac:dyDescent="0.25">
      <c r="A337" s="62">
        <v>336</v>
      </c>
      <c r="B337" s="48" t="s">
        <v>1</v>
      </c>
      <c r="C337" s="48" t="s">
        <v>575</v>
      </c>
      <c r="D337" s="48" t="s">
        <v>74</v>
      </c>
      <c r="E337" s="48" t="s">
        <v>576</v>
      </c>
      <c r="F337" s="78">
        <v>300</v>
      </c>
      <c r="G337" s="48" t="s">
        <v>1193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6"/>
    </row>
    <row r="338" spans="1:99" s="7" customFormat="1" x14ac:dyDescent="0.25">
      <c r="A338" s="62">
        <v>337</v>
      </c>
      <c r="B338" s="48" t="s">
        <v>1</v>
      </c>
      <c r="C338" s="48" t="s">
        <v>575</v>
      </c>
      <c r="D338" s="48" t="s">
        <v>74</v>
      </c>
      <c r="E338" s="48" t="s">
        <v>577</v>
      </c>
      <c r="F338" s="78">
        <v>150</v>
      </c>
      <c r="G338" s="48" t="s">
        <v>1194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6"/>
    </row>
    <row r="339" spans="1:99" s="7" customFormat="1" x14ac:dyDescent="0.25">
      <c r="A339" s="62">
        <v>338</v>
      </c>
      <c r="B339" s="48" t="s">
        <v>1</v>
      </c>
      <c r="C339" s="48" t="s">
        <v>397</v>
      </c>
      <c r="D339" s="48" t="s">
        <v>74</v>
      </c>
      <c r="E339" s="48" t="s">
        <v>568</v>
      </c>
      <c r="F339" s="78">
        <v>7500</v>
      </c>
      <c r="G339" s="48" t="s">
        <v>1195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6"/>
    </row>
    <row r="340" spans="1:99" s="7" customFormat="1" x14ac:dyDescent="0.25">
      <c r="A340" s="62">
        <v>339</v>
      </c>
      <c r="B340" s="48" t="s">
        <v>1</v>
      </c>
      <c r="C340" s="48" t="s">
        <v>401</v>
      </c>
      <c r="D340" s="48" t="s">
        <v>74</v>
      </c>
      <c r="E340" s="48" t="s">
        <v>571</v>
      </c>
      <c r="F340" s="78">
        <v>2000</v>
      </c>
      <c r="G340" s="48" t="s">
        <v>1196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6"/>
    </row>
    <row r="341" spans="1:99" s="7" customFormat="1" x14ac:dyDescent="0.25">
      <c r="A341" s="62">
        <v>340</v>
      </c>
      <c r="B341" s="48" t="s">
        <v>1</v>
      </c>
      <c r="C341" s="48" t="s">
        <v>397</v>
      </c>
      <c r="D341" s="48" t="s">
        <v>74</v>
      </c>
      <c r="E341" s="48" t="s">
        <v>570</v>
      </c>
      <c r="F341" s="78">
        <v>25000</v>
      </c>
      <c r="G341" s="48" t="s">
        <v>1197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6"/>
    </row>
    <row r="342" spans="1:99" s="7" customFormat="1" x14ac:dyDescent="0.25">
      <c r="A342" s="62">
        <v>341</v>
      </c>
      <c r="B342" s="48" t="s">
        <v>1</v>
      </c>
      <c r="C342" s="48" t="s">
        <v>397</v>
      </c>
      <c r="D342" s="48" t="s">
        <v>74</v>
      </c>
      <c r="E342" s="48" t="s">
        <v>569</v>
      </c>
      <c r="F342" s="78">
        <v>7500</v>
      </c>
      <c r="G342" s="48" t="s">
        <v>1198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6"/>
    </row>
    <row r="343" spans="1:99" s="7" customFormat="1" x14ac:dyDescent="0.25">
      <c r="A343" s="62">
        <v>342</v>
      </c>
      <c r="B343" s="48" t="s">
        <v>1</v>
      </c>
      <c r="C343" s="48" t="s">
        <v>377</v>
      </c>
      <c r="D343" s="48" t="s">
        <v>74</v>
      </c>
      <c r="E343" s="48" t="s">
        <v>594</v>
      </c>
      <c r="F343" s="78">
        <v>4500</v>
      </c>
      <c r="G343" s="48" t="s">
        <v>1199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6"/>
    </row>
    <row r="344" spans="1:99" s="7" customFormat="1" x14ac:dyDescent="0.25">
      <c r="A344" s="62">
        <v>343</v>
      </c>
      <c r="B344" s="48" t="s">
        <v>1</v>
      </c>
      <c r="C344" s="48" t="s">
        <v>608</v>
      </c>
      <c r="D344" s="48" t="s">
        <v>75</v>
      </c>
      <c r="E344" s="48" t="s">
        <v>346</v>
      </c>
      <c r="F344" s="78">
        <v>0</v>
      </c>
      <c r="G344" s="48" t="s">
        <v>1200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6"/>
    </row>
    <row r="345" spans="1:99" s="7" customFormat="1" x14ac:dyDescent="0.25">
      <c r="A345" s="62">
        <v>344</v>
      </c>
      <c r="B345" s="48" t="s">
        <v>1</v>
      </c>
      <c r="C345" s="48" t="s">
        <v>596</v>
      </c>
      <c r="D345" s="48" t="s">
        <v>75</v>
      </c>
      <c r="E345" s="48" t="s">
        <v>598</v>
      </c>
      <c r="F345" s="78">
        <v>200</v>
      </c>
      <c r="G345" s="48" t="s">
        <v>1201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6"/>
    </row>
    <row r="346" spans="1:99" s="7" customFormat="1" x14ac:dyDescent="0.25">
      <c r="A346" s="62">
        <v>345</v>
      </c>
      <c r="B346" s="48" t="s">
        <v>1</v>
      </c>
      <c r="C346" s="48" t="s">
        <v>340</v>
      </c>
      <c r="D346" s="48" t="s">
        <v>75</v>
      </c>
      <c r="E346" s="48" t="s">
        <v>599</v>
      </c>
      <c r="F346" s="78">
        <v>100</v>
      </c>
      <c r="G346" s="48" t="s">
        <v>1202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6"/>
    </row>
    <row r="347" spans="1:99" s="7" customFormat="1" x14ac:dyDescent="0.25">
      <c r="A347" s="62">
        <v>346</v>
      </c>
      <c r="B347" s="48" t="s">
        <v>1</v>
      </c>
      <c r="C347" s="48" t="s">
        <v>312</v>
      </c>
      <c r="D347" s="48" t="s">
        <v>75</v>
      </c>
      <c r="E347" s="48" t="s">
        <v>67</v>
      </c>
      <c r="F347" s="78">
        <v>1200</v>
      </c>
      <c r="G347" s="48" t="s">
        <v>1203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6"/>
    </row>
    <row r="348" spans="1:99" s="7" customFormat="1" x14ac:dyDescent="0.25">
      <c r="A348" s="62">
        <v>347</v>
      </c>
      <c r="B348" s="48" t="s">
        <v>1</v>
      </c>
      <c r="C348" s="48" t="s">
        <v>313</v>
      </c>
      <c r="D348" s="48" t="s">
        <v>75</v>
      </c>
      <c r="E348" s="48" t="s">
        <v>68</v>
      </c>
      <c r="F348" s="78">
        <v>600</v>
      </c>
      <c r="G348" s="48" t="s">
        <v>1204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6"/>
    </row>
    <row r="349" spans="1:99" s="7" customFormat="1" x14ac:dyDescent="0.25">
      <c r="A349" s="62">
        <v>348</v>
      </c>
      <c r="B349" s="48" t="s">
        <v>1</v>
      </c>
      <c r="C349" s="48" t="s">
        <v>608</v>
      </c>
      <c r="D349" s="48" t="s">
        <v>75</v>
      </c>
      <c r="E349" s="48" t="s">
        <v>347</v>
      </c>
      <c r="F349" s="78">
        <v>0</v>
      </c>
      <c r="G349" s="48" t="s">
        <v>1205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6"/>
    </row>
    <row r="350" spans="1:99" s="7" customFormat="1" x14ac:dyDescent="0.25">
      <c r="A350" s="62">
        <v>349</v>
      </c>
      <c r="B350" s="48" t="s">
        <v>1</v>
      </c>
      <c r="C350" s="48" t="s">
        <v>596</v>
      </c>
      <c r="D350" s="48" t="s">
        <v>75</v>
      </c>
      <c r="E350" s="48" t="s">
        <v>597</v>
      </c>
      <c r="F350" s="78">
        <v>200</v>
      </c>
      <c r="G350" s="48" t="s">
        <v>1206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6"/>
    </row>
    <row r="351" spans="1:99" s="7" customFormat="1" x14ac:dyDescent="0.25">
      <c r="A351" s="62">
        <v>350</v>
      </c>
      <c r="B351" s="48" t="s">
        <v>1</v>
      </c>
      <c r="C351" s="48" t="s">
        <v>340</v>
      </c>
      <c r="D351" s="48" t="s">
        <v>75</v>
      </c>
      <c r="E351" s="48" t="s">
        <v>595</v>
      </c>
      <c r="F351" s="78">
        <v>0</v>
      </c>
      <c r="G351" s="48" t="s">
        <v>1207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6"/>
    </row>
    <row r="352" spans="1:99" s="7" customFormat="1" x14ac:dyDescent="0.25">
      <c r="A352" s="62">
        <v>351</v>
      </c>
      <c r="B352" s="48" t="s">
        <v>1</v>
      </c>
      <c r="C352" s="48" t="s">
        <v>340</v>
      </c>
      <c r="D352" s="48" t="s">
        <v>75</v>
      </c>
      <c r="E352" s="48" t="s">
        <v>78</v>
      </c>
      <c r="F352" s="78">
        <v>0</v>
      </c>
      <c r="G352" s="48" t="s">
        <v>1208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6"/>
    </row>
    <row r="353" spans="1:99" s="7" customFormat="1" x14ac:dyDescent="0.25">
      <c r="A353" s="62">
        <v>352</v>
      </c>
      <c r="B353" s="48" t="s">
        <v>1</v>
      </c>
      <c r="C353" s="48" t="s">
        <v>602</v>
      </c>
      <c r="D353" s="48" t="s">
        <v>75</v>
      </c>
      <c r="E353" s="48" t="s">
        <v>603</v>
      </c>
      <c r="F353" s="78">
        <v>300</v>
      </c>
      <c r="G353" s="48" t="s">
        <v>1209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6"/>
    </row>
    <row r="354" spans="1:99" s="7" customFormat="1" x14ac:dyDescent="0.25">
      <c r="A354" s="62">
        <v>353</v>
      </c>
      <c r="B354" s="48" t="s">
        <v>1</v>
      </c>
      <c r="C354" s="48" t="s">
        <v>608</v>
      </c>
      <c r="D354" s="48" t="s">
        <v>75</v>
      </c>
      <c r="E354" s="48" t="s">
        <v>348</v>
      </c>
      <c r="F354" s="78">
        <v>0</v>
      </c>
      <c r="G354" s="48" t="s">
        <v>1210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6"/>
    </row>
    <row r="355" spans="1:99" s="7" customFormat="1" x14ac:dyDescent="0.25">
      <c r="A355" s="62">
        <v>354</v>
      </c>
      <c r="B355" s="48" t="s">
        <v>1</v>
      </c>
      <c r="C355" s="48" t="s">
        <v>340</v>
      </c>
      <c r="D355" s="48" t="s">
        <v>75</v>
      </c>
      <c r="E355" s="48" t="s">
        <v>79</v>
      </c>
      <c r="F355" s="78">
        <v>100</v>
      </c>
      <c r="G355" s="48" t="s">
        <v>1211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6"/>
    </row>
    <row r="356" spans="1:99" s="7" customFormat="1" x14ac:dyDescent="0.25">
      <c r="A356" s="62">
        <v>355</v>
      </c>
      <c r="B356" s="48" t="s">
        <v>1</v>
      </c>
      <c r="C356" s="48" t="s">
        <v>606</v>
      </c>
      <c r="D356" s="48" t="s">
        <v>75</v>
      </c>
      <c r="E356" s="48" t="s">
        <v>607</v>
      </c>
      <c r="F356" s="78">
        <v>350</v>
      </c>
      <c r="G356" s="48" t="s">
        <v>1212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6"/>
    </row>
    <row r="357" spans="1:99" s="7" customFormat="1" x14ac:dyDescent="0.25">
      <c r="A357" s="62">
        <v>356</v>
      </c>
      <c r="B357" s="48" t="s">
        <v>1</v>
      </c>
      <c r="C357" s="48" t="s">
        <v>604</v>
      </c>
      <c r="D357" s="48" t="s">
        <v>75</v>
      </c>
      <c r="E357" s="48" t="s">
        <v>605</v>
      </c>
      <c r="F357" s="78">
        <v>250</v>
      </c>
      <c r="G357" s="48" t="s">
        <v>1213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6"/>
    </row>
    <row r="358" spans="1:99" s="7" customFormat="1" x14ac:dyDescent="0.25">
      <c r="A358" s="62">
        <v>357</v>
      </c>
      <c r="B358" s="48" t="s">
        <v>1</v>
      </c>
      <c r="C358" s="48" t="s">
        <v>600</v>
      </c>
      <c r="D358" s="48" t="s">
        <v>75</v>
      </c>
      <c r="E358" s="48" t="s">
        <v>601</v>
      </c>
      <c r="F358" s="78">
        <v>2500</v>
      </c>
      <c r="G358" s="48" t="s">
        <v>1214</v>
      </c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6"/>
    </row>
    <row r="359" spans="1:99" s="7" customFormat="1" x14ac:dyDescent="0.25">
      <c r="A359" s="62">
        <v>358</v>
      </c>
      <c r="B359" s="48" t="s">
        <v>1</v>
      </c>
      <c r="C359" s="48" t="s">
        <v>118</v>
      </c>
      <c r="D359" s="48" t="s">
        <v>82</v>
      </c>
      <c r="E359" s="48" t="s">
        <v>83</v>
      </c>
      <c r="F359" s="78">
        <v>0</v>
      </c>
      <c r="G359" s="48" t="s">
        <v>1215</v>
      </c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6"/>
    </row>
    <row r="360" spans="1:99" s="7" customFormat="1" x14ac:dyDescent="0.25">
      <c r="A360" s="62">
        <v>359</v>
      </c>
      <c r="B360" s="48" t="s">
        <v>1</v>
      </c>
      <c r="C360" s="48" t="s">
        <v>611</v>
      </c>
      <c r="D360" s="48" t="s">
        <v>82</v>
      </c>
      <c r="E360" s="48" t="s">
        <v>613</v>
      </c>
      <c r="F360" s="78">
        <v>50</v>
      </c>
      <c r="G360" s="48" t="s">
        <v>1216</v>
      </c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6"/>
    </row>
    <row r="361" spans="1:99" s="7" customFormat="1" x14ac:dyDescent="0.25">
      <c r="A361" s="62">
        <v>360</v>
      </c>
      <c r="B361" s="48" t="s">
        <v>1</v>
      </c>
      <c r="C361" s="48" t="s">
        <v>354</v>
      </c>
      <c r="D361" s="48" t="s">
        <v>82</v>
      </c>
      <c r="E361" s="48" t="s">
        <v>96</v>
      </c>
      <c r="F361" s="78">
        <v>300</v>
      </c>
      <c r="G361" s="48" t="s">
        <v>1217</v>
      </c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6"/>
    </row>
    <row r="362" spans="1:99" s="7" customFormat="1" x14ac:dyDescent="0.25">
      <c r="A362" s="62">
        <v>361</v>
      </c>
      <c r="B362" s="48" t="s">
        <v>1</v>
      </c>
      <c r="C362" s="48" t="s">
        <v>350</v>
      </c>
      <c r="D362" s="48" t="s">
        <v>82</v>
      </c>
      <c r="E362" s="48" t="s">
        <v>84</v>
      </c>
      <c r="F362" s="78">
        <v>400</v>
      </c>
      <c r="G362" s="48" t="s">
        <v>1218</v>
      </c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6"/>
    </row>
    <row r="363" spans="1:99" s="7" customFormat="1" x14ac:dyDescent="0.25">
      <c r="A363" s="62">
        <v>362</v>
      </c>
      <c r="B363" s="48" t="s">
        <v>1</v>
      </c>
      <c r="C363" s="48" t="s">
        <v>350</v>
      </c>
      <c r="D363" s="48" t="s">
        <v>82</v>
      </c>
      <c r="E363" s="48" t="s">
        <v>614</v>
      </c>
      <c r="F363" s="78">
        <v>600</v>
      </c>
      <c r="G363" s="48" t="s">
        <v>1219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6"/>
    </row>
    <row r="364" spans="1:99" s="7" customFormat="1" x14ac:dyDescent="0.25">
      <c r="A364" s="62">
        <v>363</v>
      </c>
      <c r="B364" s="48" t="s">
        <v>1</v>
      </c>
      <c r="C364" s="48" t="s">
        <v>355</v>
      </c>
      <c r="D364" s="48" t="s">
        <v>82</v>
      </c>
      <c r="E364" s="48" t="s">
        <v>97</v>
      </c>
      <c r="F364" s="78">
        <v>700</v>
      </c>
      <c r="G364" s="48" t="s">
        <v>1220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6"/>
    </row>
    <row r="365" spans="1:99" s="7" customFormat="1" x14ac:dyDescent="0.25">
      <c r="A365" s="62">
        <v>364</v>
      </c>
      <c r="B365" s="48" t="s">
        <v>1</v>
      </c>
      <c r="C365" s="48" t="s">
        <v>356</v>
      </c>
      <c r="D365" s="48" t="s">
        <v>82</v>
      </c>
      <c r="E365" s="48" t="s">
        <v>98</v>
      </c>
      <c r="F365" s="78">
        <v>700</v>
      </c>
      <c r="G365" s="48" t="s">
        <v>1221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6"/>
    </row>
    <row r="366" spans="1:99" s="7" customFormat="1" x14ac:dyDescent="0.25">
      <c r="A366" s="62">
        <v>365</v>
      </c>
      <c r="B366" s="48" t="s">
        <v>1</v>
      </c>
      <c r="C366" s="48" t="s">
        <v>350</v>
      </c>
      <c r="D366" s="48" t="s">
        <v>82</v>
      </c>
      <c r="E366" s="48" t="s">
        <v>615</v>
      </c>
      <c r="F366" s="78">
        <v>100</v>
      </c>
      <c r="G366" s="48" t="s">
        <v>1222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6"/>
    </row>
    <row r="367" spans="1:99" s="7" customFormat="1" x14ac:dyDescent="0.25">
      <c r="A367" s="62">
        <v>366</v>
      </c>
      <c r="B367" s="48" t="s">
        <v>1</v>
      </c>
      <c r="C367" s="48" t="s">
        <v>350</v>
      </c>
      <c r="D367" s="48" t="s">
        <v>82</v>
      </c>
      <c r="E367" s="48" t="s">
        <v>85</v>
      </c>
      <c r="F367" s="78">
        <v>100</v>
      </c>
      <c r="G367" s="48" t="s">
        <v>1223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6"/>
    </row>
    <row r="368" spans="1:99" s="7" customFormat="1" x14ac:dyDescent="0.25">
      <c r="A368" s="62">
        <v>367</v>
      </c>
      <c r="B368" s="48" t="s">
        <v>1</v>
      </c>
      <c r="C368" s="48" t="s">
        <v>611</v>
      </c>
      <c r="D368" s="48" t="s">
        <v>82</v>
      </c>
      <c r="E368" s="48" t="s">
        <v>612</v>
      </c>
      <c r="F368" s="78">
        <v>50</v>
      </c>
      <c r="G368" s="48" t="s">
        <v>1224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6"/>
    </row>
    <row r="369" spans="1:99" s="8" customFormat="1" x14ac:dyDescent="0.25">
      <c r="A369" s="62">
        <v>368</v>
      </c>
      <c r="B369" s="48" t="s">
        <v>1</v>
      </c>
      <c r="C369" s="48" t="s">
        <v>609</v>
      </c>
      <c r="D369" s="48" t="s">
        <v>82</v>
      </c>
      <c r="E369" s="48" t="s">
        <v>610</v>
      </c>
      <c r="F369" s="78">
        <v>250</v>
      </c>
      <c r="G369" s="48" t="s">
        <v>1225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6"/>
    </row>
    <row r="370" spans="1:99" s="8" customFormat="1" x14ac:dyDescent="0.25">
      <c r="A370" s="62">
        <v>369</v>
      </c>
      <c r="B370" s="48" t="s">
        <v>1</v>
      </c>
      <c r="C370" s="48" t="s">
        <v>616</v>
      </c>
      <c r="D370" s="48" t="s">
        <v>82</v>
      </c>
      <c r="E370" s="48" t="s">
        <v>617</v>
      </c>
      <c r="F370" s="78">
        <v>0</v>
      </c>
      <c r="G370" s="48" t="s">
        <v>1226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6"/>
    </row>
    <row r="371" spans="1:99" s="8" customFormat="1" x14ac:dyDescent="0.25">
      <c r="A371" s="63">
        <v>370</v>
      </c>
      <c r="B371" s="11" t="s">
        <v>94</v>
      </c>
      <c r="C371" s="11" t="s">
        <v>619</v>
      </c>
      <c r="D371" s="11" t="s">
        <v>0</v>
      </c>
      <c r="E371" s="11" t="s">
        <v>620</v>
      </c>
      <c r="F371" s="79">
        <v>1000</v>
      </c>
      <c r="G371" s="14" t="s">
        <v>862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6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</row>
    <row r="372" spans="1:99" s="8" customFormat="1" x14ac:dyDescent="0.25">
      <c r="A372" s="63">
        <v>371</v>
      </c>
      <c r="B372" s="11" t="s">
        <v>94</v>
      </c>
      <c r="C372" s="11" t="s">
        <v>619</v>
      </c>
      <c r="D372" s="11" t="s">
        <v>0</v>
      </c>
      <c r="E372" s="11" t="s">
        <v>621</v>
      </c>
      <c r="F372" s="79">
        <v>2000</v>
      </c>
      <c r="G372" s="48" t="s">
        <v>1045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6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</row>
    <row r="373" spans="1:99" s="8" customFormat="1" x14ac:dyDescent="0.25">
      <c r="A373" s="63">
        <v>372</v>
      </c>
      <c r="B373" s="11" t="s">
        <v>94</v>
      </c>
      <c r="C373" s="11" t="s">
        <v>622</v>
      </c>
      <c r="D373" s="11" t="s">
        <v>0</v>
      </c>
      <c r="E373" s="11" t="s">
        <v>623</v>
      </c>
      <c r="F373" s="79">
        <v>7500</v>
      </c>
      <c r="G373" s="11" t="s">
        <v>1233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6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</row>
    <row r="374" spans="1:99" s="8" customFormat="1" x14ac:dyDescent="0.25">
      <c r="A374" s="63">
        <v>373</v>
      </c>
      <c r="B374" s="11" t="s">
        <v>94</v>
      </c>
      <c r="C374" s="11" t="s">
        <v>622</v>
      </c>
      <c r="D374" s="11" t="s">
        <v>0</v>
      </c>
      <c r="E374" s="11" t="s">
        <v>624</v>
      </c>
      <c r="F374" s="79">
        <v>3500</v>
      </c>
      <c r="G374" s="48" t="s">
        <v>1059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6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</row>
    <row r="375" spans="1:99" s="8" customFormat="1" x14ac:dyDescent="0.25">
      <c r="A375" s="63">
        <v>374</v>
      </c>
      <c r="B375" s="11" t="s">
        <v>94</v>
      </c>
      <c r="C375" s="11" t="s">
        <v>622</v>
      </c>
      <c r="D375" s="11" t="s">
        <v>0</v>
      </c>
      <c r="E375" s="11" t="s">
        <v>625</v>
      </c>
      <c r="F375" s="79">
        <v>7500</v>
      </c>
      <c r="G375" s="11" t="s">
        <v>1234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6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</row>
    <row r="376" spans="1:99" s="8" customFormat="1" x14ac:dyDescent="0.25">
      <c r="A376" s="63">
        <v>375</v>
      </c>
      <c r="B376" s="11" t="s">
        <v>94</v>
      </c>
      <c r="C376" s="11" t="s">
        <v>622</v>
      </c>
      <c r="D376" s="11" t="s">
        <v>0</v>
      </c>
      <c r="E376" s="11" t="s">
        <v>626</v>
      </c>
      <c r="F376" s="79">
        <v>10000</v>
      </c>
      <c r="G376" s="11" t="s">
        <v>1240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6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</row>
    <row r="377" spans="1:99" s="8" customFormat="1" x14ac:dyDescent="0.25">
      <c r="A377" s="63">
        <v>376</v>
      </c>
      <c r="B377" s="11" t="s">
        <v>94</v>
      </c>
      <c r="C377" s="11" t="s">
        <v>619</v>
      </c>
      <c r="D377" s="11" t="s">
        <v>0</v>
      </c>
      <c r="E377" s="11" t="s">
        <v>627</v>
      </c>
      <c r="F377" s="79">
        <v>1000</v>
      </c>
      <c r="G377" s="14" t="s">
        <v>863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6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</row>
    <row r="378" spans="1:99" s="8" customFormat="1" x14ac:dyDescent="0.25">
      <c r="A378" s="63">
        <v>377</v>
      </c>
      <c r="B378" s="11" t="s">
        <v>94</v>
      </c>
      <c r="C378" s="11" t="s">
        <v>622</v>
      </c>
      <c r="D378" s="11" t="s">
        <v>0</v>
      </c>
      <c r="E378" s="11" t="s">
        <v>628</v>
      </c>
      <c r="F378" s="79">
        <v>2000</v>
      </c>
      <c r="G378" s="48" t="s">
        <v>1046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6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9" s="8" customFormat="1" x14ac:dyDescent="0.25">
      <c r="A379" s="63">
        <v>378</v>
      </c>
      <c r="B379" s="11" t="s">
        <v>94</v>
      </c>
      <c r="C379" s="11" t="s">
        <v>622</v>
      </c>
      <c r="D379" s="11" t="s">
        <v>0</v>
      </c>
      <c r="E379" s="11" t="s">
        <v>629</v>
      </c>
      <c r="F379" s="79">
        <v>3000</v>
      </c>
      <c r="G379" s="48" t="s">
        <v>1053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6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</row>
    <row r="380" spans="1:99" s="8" customFormat="1" x14ac:dyDescent="0.25">
      <c r="A380" s="63">
        <v>379</v>
      </c>
      <c r="B380" s="11" t="s">
        <v>94</v>
      </c>
      <c r="C380" s="11" t="s">
        <v>622</v>
      </c>
      <c r="D380" s="11" t="s">
        <v>0</v>
      </c>
      <c r="E380" s="11" t="s">
        <v>630</v>
      </c>
      <c r="F380" s="79">
        <v>6000</v>
      </c>
      <c r="G380" s="11" t="s">
        <v>1229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6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</row>
    <row r="381" spans="1:99" s="8" customFormat="1" x14ac:dyDescent="0.25">
      <c r="A381" s="63">
        <v>380</v>
      </c>
      <c r="B381" s="11" t="s">
        <v>94</v>
      </c>
      <c r="C381" s="11" t="s">
        <v>622</v>
      </c>
      <c r="D381" s="11" t="s">
        <v>0</v>
      </c>
      <c r="E381" s="11" t="s">
        <v>631</v>
      </c>
      <c r="F381" s="79">
        <v>7500</v>
      </c>
      <c r="G381" s="11" t="s">
        <v>1235</v>
      </c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6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</row>
    <row r="382" spans="1:99" s="8" customFormat="1" x14ac:dyDescent="0.25">
      <c r="A382" s="63">
        <v>381</v>
      </c>
      <c r="B382" s="11" t="s">
        <v>94</v>
      </c>
      <c r="C382" s="11" t="s">
        <v>622</v>
      </c>
      <c r="D382" s="11" t="s">
        <v>0</v>
      </c>
      <c r="E382" s="11" t="s">
        <v>632</v>
      </c>
      <c r="F382" s="79">
        <v>3500</v>
      </c>
      <c r="G382" s="48" t="s">
        <v>1060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6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</row>
    <row r="383" spans="1:99" s="8" customFormat="1" x14ac:dyDescent="0.25">
      <c r="A383" s="63">
        <v>382</v>
      </c>
      <c r="B383" s="11" t="s">
        <v>94</v>
      </c>
      <c r="C383" s="11" t="s">
        <v>622</v>
      </c>
      <c r="D383" s="11" t="s">
        <v>0</v>
      </c>
      <c r="E383" s="11" t="s">
        <v>633</v>
      </c>
      <c r="F383" s="79">
        <v>4500</v>
      </c>
      <c r="G383" s="48" t="s">
        <v>1065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6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</row>
    <row r="384" spans="1:99" s="8" customFormat="1" x14ac:dyDescent="0.25">
      <c r="A384" s="63">
        <v>383</v>
      </c>
      <c r="B384" s="11" t="s">
        <v>94</v>
      </c>
      <c r="C384" s="11" t="s">
        <v>634</v>
      </c>
      <c r="D384" s="11" t="s">
        <v>0</v>
      </c>
      <c r="E384" s="11" t="s">
        <v>635</v>
      </c>
      <c r="F384" s="79">
        <v>350</v>
      </c>
      <c r="G384" s="14" t="s">
        <v>859</v>
      </c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6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</row>
    <row r="385" spans="1:98" s="8" customFormat="1" x14ac:dyDescent="0.25">
      <c r="A385" s="63">
        <v>384</v>
      </c>
      <c r="B385" s="11" t="s">
        <v>94</v>
      </c>
      <c r="C385" s="11" t="s">
        <v>634</v>
      </c>
      <c r="D385" s="11" t="s">
        <v>0</v>
      </c>
      <c r="E385" s="11" t="s">
        <v>636</v>
      </c>
      <c r="F385" s="79">
        <v>7500</v>
      </c>
      <c r="G385" s="11" t="s">
        <v>1236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6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</row>
    <row r="386" spans="1:98" s="8" customFormat="1" x14ac:dyDescent="0.25">
      <c r="A386" s="63">
        <v>385</v>
      </c>
      <c r="B386" s="11" t="s">
        <v>94</v>
      </c>
      <c r="C386" s="11" t="s">
        <v>634</v>
      </c>
      <c r="D386" s="11" t="s">
        <v>0</v>
      </c>
      <c r="E386" s="11" t="s">
        <v>637</v>
      </c>
      <c r="F386" s="79">
        <v>1000</v>
      </c>
      <c r="G386" s="14" t="s">
        <v>864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6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</row>
    <row r="387" spans="1:98" s="8" customFormat="1" x14ac:dyDescent="0.25">
      <c r="A387" s="63">
        <v>386</v>
      </c>
      <c r="B387" s="11" t="s">
        <v>94</v>
      </c>
      <c r="C387" s="11" t="s">
        <v>634</v>
      </c>
      <c r="D387" s="11" t="s">
        <v>0</v>
      </c>
      <c r="E387" s="11" t="s">
        <v>638</v>
      </c>
      <c r="F387" s="79">
        <v>15000</v>
      </c>
      <c r="G387" s="11" t="s">
        <v>1245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6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</row>
    <row r="388" spans="1:98" s="8" customFormat="1" x14ac:dyDescent="0.25">
      <c r="A388" s="63">
        <v>387</v>
      </c>
      <c r="B388" s="11" t="s">
        <v>94</v>
      </c>
      <c r="C388" s="11" t="s">
        <v>634</v>
      </c>
      <c r="D388" s="11" t="s">
        <v>0</v>
      </c>
      <c r="E388" s="11" t="s">
        <v>639</v>
      </c>
      <c r="F388" s="79">
        <v>20000</v>
      </c>
      <c r="G388" s="11" t="s">
        <v>1248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6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</row>
    <row r="389" spans="1:98" s="8" customFormat="1" x14ac:dyDescent="0.25">
      <c r="A389" s="63">
        <v>388</v>
      </c>
      <c r="B389" s="11" t="s">
        <v>94</v>
      </c>
      <c r="C389" s="11" t="s">
        <v>634</v>
      </c>
      <c r="D389" s="11" t="s">
        <v>0</v>
      </c>
      <c r="E389" s="11" t="s">
        <v>640</v>
      </c>
      <c r="F389" s="79">
        <v>2000</v>
      </c>
      <c r="G389" s="48" t="s">
        <v>1047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6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</row>
    <row r="390" spans="1:98" s="8" customFormat="1" x14ac:dyDescent="0.25">
      <c r="A390" s="63">
        <v>389</v>
      </c>
      <c r="B390" s="11" t="s">
        <v>94</v>
      </c>
      <c r="C390" s="11" t="s">
        <v>634</v>
      </c>
      <c r="D390" s="11" t="s">
        <v>0</v>
      </c>
      <c r="E390" s="11" t="s">
        <v>641</v>
      </c>
      <c r="F390" s="79">
        <v>3000</v>
      </c>
      <c r="G390" s="48" t="s">
        <v>1054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6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</row>
    <row r="391" spans="1:98" s="8" customFormat="1" x14ac:dyDescent="0.25">
      <c r="A391" s="63">
        <v>390</v>
      </c>
      <c r="B391" s="11" t="s">
        <v>94</v>
      </c>
      <c r="C391" s="11" t="s">
        <v>634</v>
      </c>
      <c r="D391" s="11" t="s">
        <v>0</v>
      </c>
      <c r="E391" s="11" t="s">
        <v>642</v>
      </c>
      <c r="F391" s="79">
        <v>3500</v>
      </c>
      <c r="G391" s="48" t="s">
        <v>1061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6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</row>
    <row r="392" spans="1:98" s="8" customFormat="1" x14ac:dyDescent="0.25">
      <c r="A392" s="63">
        <v>391</v>
      </c>
      <c r="B392" s="11" t="s">
        <v>94</v>
      </c>
      <c r="C392" s="11" t="s">
        <v>634</v>
      </c>
      <c r="D392" s="11" t="s">
        <v>0</v>
      </c>
      <c r="E392" s="11" t="s">
        <v>643</v>
      </c>
      <c r="F392" s="79">
        <v>4500</v>
      </c>
      <c r="G392" s="48" t="s">
        <v>1066</v>
      </c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6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</row>
    <row r="393" spans="1:98" s="8" customFormat="1" x14ac:dyDescent="0.25">
      <c r="A393" s="63">
        <v>392</v>
      </c>
      <c r="B393" s="11" t="s">
        <v>94</v>
      </c>
      <c r="C393" s="11" t="s">
        <v>634</v>
      </c>
      <c r="D393" s="11" t="s">
        <v>0</v>
      </c>
      <c r="E393" s="11" t="s">
        <v>644</v>
      </c>
      <c r="F393" s="79">
        <v>6000</v>
      </c>
      <c r="G393" s="11" t="s">
        <v>1230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6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</row>
    <row r="394" spans="1:98" s="8" customFormat="1" x14ac:dyDescent="0.25">
      <c r="A394" s="63">
        <v>393</v>
      </c>
      <c r="B394" s="11" t="s">
        <v>94</v>
      </c>
      <c r="C394" s="11" t="s">
        <v>634</v>
      </c>
      <c r="D394" s="11" t="s">
        <v>0</v>
      </c>
      <c r="E394" s="11" t="s">
        <v>645</v>
      </c>
      <c r="F394" s="79">
        <v>7500</v>
      </c>
      <c r="G394" s="11" t="s">
        <v>1237</v>
      </c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6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</row>
    <row r="395" spans="1:98" s="8" customFormat="1" x14ac:dyDescent="0.25">
      <c r="A395" s="63">
        <v>394</v>
      </c>
      <c r="B395" s="11" t="s">
        <v>94</v>
      </c>
      <c r="C395" s="11" t="s">
        <v>646</v>
      </c>
      <c r="D395" s="11" t="s">
        <v>1415</v>
      </c>
      <c r="E395" s="11" t="s">
        <v>647</v>
      </c>
      <c r="F395" s="79">
        <v>500</v>
      </c>
      <c r="G395" s="11" t="s">
        <v>1251</v>
      </c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6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</row>
    <row r="396" spans="1:98" s="8" customFormat="1" x14ac:dyDescent="0.25">
      <c r="A396" s="63">
        <v>395</v>
      </c>
      <c r="B396" s="11" t="s">
        <v>94</v>
      </c>
      <c r="C396" s="11" t="s">
        <v>648</v>
      </c>
      <c r="D396" s="11" t="s">
        <v>1415</v>
      </c>
      <c r="E396" s="11" t="s">
        <v>649</v>
      </c>
      <c r="F396" s="79">
        <v>500</v>
      </c>
      <c r="G396" s="11" t="s">
        <v>1252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6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</row>
    <row r="397" spans="1:98" s="8" customFormat="1" x14ac:dyDescent="0.25">
      <c r="A397" s="63">
        <v>396</v>
      </c>
      <c r="B397" s="11" t="s">
        <v>94</v>
      </c>
      <c r="C397" s="11" t="s">
        <v>650</v>
      </c>
      <c r="D397" s="11" t="s">
        <v>1415</v>
      </c>
      <c r="E397" s="11" t="s">
        <v>651</v>
      </c>
      <c r="F397" s="79">
        <v>200</v>
      </c>
      <c r="G397" s="11" t="s">
        <v>1253</v>
      </c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6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</row>
    <row r="398" spans="1:98" s="8" customFormat="1" x14ac:dyDescent="0.25">
      <c r="A398" s="63">
        <v>397</v>
      </c>
      <c r="B398" s="11" t="s">
        <v>94</v>
      </c>
      <c r="C398" s="11" t="s">
        <v>652</v>
      </c>
      <c r="D398" s="11" t="s">
        <v>1415</v>
      </c>
      <c r="E398" s="11" t="s">
        <v>653</v>
      </c>
      <c r="F398" s="79">
        <v>500</v>
      </c>
      <c r="G398" s="11" t="s">
        <v>1254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6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</row>
    <row r="399" spans="1:98" s="8" customFormat="1" x14ac:dyDescent="0.25">
      <c r="A399" s="63">
        <v>398</v>
      </c>
      <c r="B399" s="11" t="s">
        <v>94</v>
      </c>
      <c r="C399" s="11" t="s">
        <v>654</v>
      </c>
      <c r="D399" s="11" t="s">
        <v>1415</v>
      </c>
      <c r="E399" s="11" t="s">
        <v>655</v>
      </c>
      <c r="F399" s="79">
        <v>200</v>
      </c>
      <c r="G399" s="11" t="s">
        <v>1255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6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</row>
    <row r="400" spans="1:98" s="8" customFormat="1" x14ac:dyDescent="0.25">
      <c r="A400" s="63">
        <v>399</v>
      </c>
      <c r="B400" s="11" t="s">
        <v>94</v>
      </c>
      <c r="C400" s="11" t="s">
        <v>656</v>
      </c>
      <c r="D400" s="11" t="s">
        <v>1415</v>
      </c>
      <c r="E400" s="11" t="s">
        <v>657</v>
      </c>
      <c r="F400" s="79">
        <v>150</v>
      </c>
      <c r="G400" s="11" t="s">
        <v>1256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6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</row>
    <row r="401" spans="1:98" s="8" customFormat="1" x14ac:dyDescent="0.25">
      <c r="A401" s="63">
        <v>400</v>
      </c>
      <c r="B401" s="11" t="s">
        <v>94</v>
      </c>
      <c r="C401" s="11" t="s">
        <v>658</v>
      </c>
      <c r="D401" s="11" t="s">
        <v>1415</v>
      </c>
      <c r="E401" s="11" t="s">
        <v>659</v>
      </c>
      <c r="F401" s="79">
        <v>150</v>
      </c>
      <c r="G401" s="11" t="s">
        <v>1257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6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</row>
    <row r="402" spans="1:98" s="8" customFormat="1" x14ac:dyDescent="0.25">
      <c r="A402" s="63">
        <v>401</v>
      </c>
      <c r="B402" s="11" t="s">
        <v>94</v>
      </c>
      <c r="C402" s="11" t="s">
        <v>660</v>
      </c>
      <c r="D402" s="11" t="s">
        <v>1415</v>
      </c>
      <c r="E402" s="11" t="s">
        <v>661</v>
      </c>
      <c r="F402" s="79">
        <v>200</v>
      </c>
      <c r="G402" s="11" t="s">
        <v>1258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6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</row>
    <row r="403" spans="1:98" s="8" customFormat="1" x14ac:dyDescent="0.25">
      <c r="A403" s="63">
        <v>402</v>
      </c>
      <c r="B403" s="11" t="s">
        <v>94</v>
      </c>
      <c r="C403" s="11" t="s">
        <v>662</v>
      </c>
      <c r="D403" s="11" t="s">
        <v>1415</v>
      </c>
      <c r="E403" s="11" t="s">
        <v>663</v>
      </c>
      <c r="F403" s="79">
        <v>500</v>
      </c>
      <c r="G403" s="11" t="s">
        <v>1259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6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</row>
    <row r="404" spans="1:98" s="8" customFormat="1" x14ac:dyDescent="0.25">
      <c r="A404" s="63">
        <v>403</v>
      </c>
      <c r="B404" s="11" t="s">
        <v>94</v>
      </c>
      <c r="C404" s="11" t="s">
        <v>662</v>
      </c>
      <c r="D404" s="11" t="s">
        <v>1415</v>
      </c>
      <c r="E404" s="11" t="s">
        <v>664</v>
      </c>
      <c r="F404" s="79">
        <v>500</v>
      </c>
      <c r="G404" s="11" t="s">
        <v>1260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6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</row>
    <row r="405" spans="1:98" s="8" customFormat="1" x14ac:dyDescent="0.25">
      <c r="A405" s="63">
        <v>404</v>
      </c>
      <c r="B405" s="11" t="s">
        <v>94</v>
      </c>
      <c r="C405" s="11" t="s">
        <v>662</v>
      </c>
      <c r="D405" s="11" t="s">
        <v>1415</v>
      </c>
      <c r="E405" s="11" t="s">
        <v>665</v>
      </c>
      <c r="F405" s="79">
        <v>500</v>
      </c>
      <c r="G405" s="11" t="s">
        <v>1261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6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</row>
    <row r="406" spans="1:98" s="8" customFormat="1" x14ac:dyDescent="0.25">
      <c r="A406" s="63">
        <v>405</v>
      </c>
      <c r="B406" s="11" t="s">
        <v>94</v>
      </c>
      <c r="C406" s="11" t="s">
        <v>666</v>
      </c>
      <c r="D406" s="11" t="s">
        <v>1415</v>
      </c>
      <c r="E406" s="11" t="s">
        <v>667</v>
      </c>
      <c r="F406" s="79">
        <v>500</v>
      </c>
      <c r="G406" s="11" t="s">
        <v>1262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6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</row>
    <row r="407" spans="1:98" s="8" customFormat="1" x14ac:dyDescent="0.25">
      <c r="A407" s="63">
        <v>406</v>
      </c>
      <c r="B407" s="11" t="s">
        <v>94</v>
      </c>
      <c r="C407" s="11" t="s">
        <v>666</v>
      </c>
      <c r="D407" s="11" t="s">
        <v>1415</v>
      </c>
      <c r="E407" s="11" t="s">
        <v>668</v>
      </c>
      <c r="F407" s="79">
        <v>500</v>
      </c>
      <c r="G407" s="11" t="s">
        <v>1263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6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</row>
    <row r="408" spans="1:98" s="8" customFormat="1" x14ac:dyDescent="0.25">
      <c r="A408" s="63">
        <v>407</v>
      </c>
      <c r="B408" s="11" t="s">
        <v>94</v>
      </c>
      <c r="C408" s="11" t="s">
        <v>666</v>
      </c>
      <c r="D408" s="11" t="s">
        <v>1415</v>
      </c>
      <c r="E408" s="11" t="s">
        <v>669</v>
      </c>
      <c r="F408" s="79">
        <v>500</v>
      </c>
      <c r="G408" s="11" t="s">
        <v>1264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6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</row>
    <row r="409" spans="1:98" s="8" customFormat="1" x14ac:dyDescent="0.25">
      <c r="A409" s="63">
        <v>408</v>
      </c>
      <c r="B409" s="11" t="s">
        <v>94</v>
      </c>
      <c r="C409" s="11" t="s">
        <v>670</v>
      </c>
      <c r="D409" s="11" t="s">
        <v>1415</v>
      </c>
      <c r="E409" s="11" t="s">
        <v>671</v>
      </c>
      <c r="F409" s="79">
        <v>200</v>
      </c>
      <c r="G409" s="11" t="s">
        <v>1265</v>
      </c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6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</row>
    <row r="410" spans="1:98" s="8" customFormat="1" x14ac:dyDescent="0.25">
      <c r="A410" s="63">
        <v>409</v>
      </c>
      <c r="B410" s="11" t="s">
        <v>94</v>
      </c>
      <c r="C410" s="11" t="s">
        <v>672</v>
      </c>
      <c r="D410" s="11" t="s">
        <v>1415</v>
      </c>
      <c r="E410" s="11" t="s">
        <v>673</v>
      </c>
      <c r="F410" s="79">
        <v>200</v>
      </c>
      <c r="G410" s="11" t="s">
        <v>1266</v>
      </c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6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</row>
    <row r="411" spans="1:98" s="8" customFormat="1" x14ac:dyDescent="0.25">
      <c r="A411" s="63">
        <v>410</v>
      </c>
      <c r="B411" s="11" t="s">
        <v>94</v>
      </c>
      <c r="C411" s="11" t="s">
        <v>674</v>
      </c>
      <c r="D411" s="11" t="s">
        <v>1415</v>
      </c>
      <c r="E411" s="11" t="s">
        <v>675</v>
      </c>
      <c r="F411" s="79">
        <v>200</v>
      </c>
      <c r="G411" s="11" t="s">
        <v>1267</v>
      </c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6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</row>
    <row r="412" spans="1:98" s="8" customFormat="1" x14ac:dyDescent="0.25">
      <c r="A412" s="63">
        <v>411</v>
      </c>
      <c r="B412" s="11" t="s">
        <v>94</v>
      </c>
      <c r="C412" s="11" t="s">
        <v>676</v>
      </c>
      <c r="D412" s="11" t="s">
        <v>1415</v>
      </c>
      <c r="E412" s="11" t="s">
        <v>677</v>
      </c>
      <c r="F412" s="79">
        <v>300</v>
      </c>
      <c r="G412" s="11" t="s">
        <v>1268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6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</row>
    <row r="413" spans="1:98" s="8" customFormat="1" x14ac:dyDescent="0.25">
      <c r="A413" s="63">
        <v>412</v>
      </c>
      <c r="B413" s="11" t="s">
        <v>94</v>
      </c>
      <c r="C413" s="11" t="s">
        <v>678</v>
      </c>
      <c r="D413" s="11" t="s">
        <v>1415</v>
      </c>
      <c r="E413" s="11" t="s">
        <v>679</v>
      </c>
      <c r="F413" s="79">
        <v>200</v>
      </c>
      <c r="G413" s="11" t="s">
        <v>1269</v>
      </c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6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</row>
    <row r="414" spans="1:98" s="8" customFormat="1" x14ac:dyDescent="0.25">
      <c r="A414" s="63">
        <v>413</v>
      </c>
      <c r="B414" s="11" t="s">
        <v>94</v>
      </c>
      <c r="C414" s="11" t="s">
        <v>678</v>
      </c>
      <c r="D414" s="11" t="s">
        <v>1415</v>
      </c>
      <c r="E414" s="11" t="s">
        <v>680</v>
      </c>
      <c r="F414" s="79">
        <v>200</v>
      </c>
      <c r="G414" s="11" t="s">
        <v>1270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6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</row>
    <row r="415" spans="1:98" s="8" customFormat="1" x14ac:dyDescent="0.25">
      <c r="A415" s="63">
        <v>414</v>
      </c>
      <c r="B415" s="11" t="s">
        <v>94</v>
      </c>
      <c r="C415" s="11" t="s">
        <v>681</v>
      </c>
      <c r="D415" s="11" t="s">
        <v>1415</v>
      </c>
      <c r="E415" s="11" t="s">
        <v>682</v>
      </c>
      <c r="F415" s="79">
        <v>200</v>
      </c>
      <c r="G415" s="11" t="s">
        <v>1271</v>
      </c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6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</row>
    <row r="416" spans="1:98" s="8" customFormat="1" x14ac:dyDescent="0.25">
      <c r="A416" s="63">
        <v>415</v>
      </c>
      <c r="B416" s="11" t="s">
        <v>94</v>
      </c>
      <c r="C416" s="11" t="s">
        <v>683</v>
      </c>
      <c r="D416" s="11" t="s">
        <v>1415</v>
      </c>
      <c r="E416" s="11" t="s">
        <v>684</v>
      </c>
      <c r="F416" s="79">
        <v>600</v>
      </c>
      <c r="G416" s="11" t="s">
        <v>1272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6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</row>
    <row r="417" spans="1:98" s="8" customFormat="1" x14ac:dyDescent="0.25">
      <c r="A417" s="63">
        <v>416</v>
      </c>
      <c r="B417" s="11" t="s">
        <v>94</v>
      </c>
      <c r="C417" s="11" t="s">
        <v>685</v>
      </c>
      <c r="D417" s="11" t="s">
        <v>1415</v>
      </c>
      <c r="E417" s="11" t="s">
        <v>461</v>
      </c>
      <c r="F417" s="79">
        <v>600</v>
      </c>
      <c r="G417" s="11" t="s">
        <v>1273</v>
      </c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6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</row>
    <row r="418" spans="1:98" s="8" customFormat="1" x14ac:dyDescent="0.25">
      <c r="A418" s="63">
        <v>417</v>
      </c>
      <c r="B418" s="11" t="s">
        <v>94</v>
      </c>
      <c r="C418" s="11" t="s">
        <v>686</v>
      </c>
      <c r="D418" s="11" t="s">
        <v>1415</v>
      </c>
      <c r="E418" s="11" t="s">
        <v>462</v>
      </c>
      <c r="F418" s="79">
        <v>600</v>
      </c>
      <c r="G418" s="11" t="s">
        <v>1274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6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</row>
    <row r="419" spans="1:98" s="8" customFormat="1" x14ac:dyDescent="0.25">
      <c r="A419" s="63">
        <v>418</v>
      </c>
      <c r="B419" s="11" t="s">
        <v>94</v>
      </c>
      <c r="C419" s="11" t="s">
        <v>687</v>
      </c>
      <c r="D419" s="11" t="s">
        <v>1415</v>
      </c>
      <c r="E419" s="11" t="s">
        <v>688</v>
      </c>
      <c r="F419" s="79">
        <v>1000</v>
      </c>
      <c r="G419" s="11" t="s">
        <v>1275</v>
      </c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6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</row>
    <row r="420" spans="1:98" s="8" customFormat="1" x14ac:dyDescent="0.25">
      <c r="A420" s="63">
        <v>419</v>
      </c>
      <c r="B420" s="11" t="s">
        <v>94</v>
      </c>
      <c r="C420" s="11" t="s">
        <v>689</v>
      </c>
      <c r="D420" s="11" t="s">
        <v>1415</v>
      </c>
      <c r="E420" s="11" t="s">
        <v>690</v>
      </c>
      <c r="F420" s="79">
        <v>1000</v>
      </c>
      <c r="G420" s="11" t="s">
        <v>1276</v>
      </c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6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</row>
    <row r="421" spans="1:98" s="8" customFormat="1" x14ac:dyDescent="0.25">
      <c r="A421" s="63">
        <v>420</v>
      </c>
      <c r="B421" s="11" t="s">
        <v>94</v>
      </c>
      <c r="C421" s="11" t="s">
        <v>691</v>
      </c>
      <c r="D421" s="11" t="s">
        <v>1415</v>
      </c>
      <c r="E421" s="11" t="s">
        <v>692</v>
      </c>
      <c r="F421" s="79">
        <v>200</v>
      </c>
      <c r="G421" s="11" t="s">
        <v>1277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6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</row>
    <row r="422" spans="1:98" s="8" customFormat="1" x14ac:dyDescent="0.25">
      <c r="A422" s="63">
        <v>421</v>
      </c>
      <c r="B422" s="11" t="s">
        <v>94</v>
      </c>
      <c r="C422" s="11" t="s">
        <v>693</v>
      </c>
      <c r="D422" s="11" t="s">
        <v>1415</v>
      </c>
      <c r="E422" s="11" t="s">
        <v>451</v>
      </c>
      <c r="F422" s="79">
        <v>200</v>
      </c>
      <c r="G422" s="11" t="s">
        <v>1278</v>
      </c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6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</row>
    <row r="423" spans="1:98" s="8" customFormat="1" x14ac:dyDescent="0.25">
      <c r="A423" s="63">
        <v>422</v>
      </c>
      <c r="B423" s="11" t="s">
        <v>94</v>
      </c>
      <c r="C423" s="11" t="s">
        <v>340</v>
      </c>
      <c r="D423" s="11" t="s">
        <v>1415</v>
      </c>
      <c r="E423" s="11" t="s">
        <v>694</v>
      </c>
      <c r="F423" s="79">
        <v>100</v>
      </c>
      <c r="G423" s="11" t="s">
        <v>1279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6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</row>
    <row r="424" spans="1:98" s="8" customFormat="1" x14ac:dyDescent="0.25">
      <c r="A424" s="63">
        <v>423</v>
      </c>
      <c r="B424" s="11" t="s">
        <v>94</v>
      </c>
      <c r="C424" s="11" t="s">
        <v>695</v>
      </c>
      <c r="D424" s="11" t="s">
        <v>1415</v>
      </c>
      <c r="E424" s="11" t="s">
        <v>696</v>
      </c>
      <c r="F424" s="79">
        <v>1000</v>
      </c>
      <c r="G424" s="11" t="s">
        <v>1280</v>
      </c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6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</row>
    <row r="425" spans="1:98" s="8" customFormat="1" x14ac:dyDescent="0.25">
      <c r="A425" s="63">
        <v>424</v>
      </c>
      <c r="B425" s="11" t="s">
        <v>94</v>
      </c>
      <c r="C425" s="11" t="s">
        <v>695</v>
      </c>
      <c r="D425" s="11" t="s">
        <v>1415</v>
      </c>
      <c r="E425" s="11" t="s">
        <v>697</v>
      </c>
      <c r="F425" s="79">
        <v>1000</v>
      </c>
      <c r="G425" s="11" t="s">
        <v>1281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6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</row>
    <row r="426" spans="1:98" s="8" customFormat="1" x14ac:dyDescent="0.25">
      <c r="A426" s="63">
        <v>425</v>
      </c>
      <c r="B426" s="11" t="s">
        <v>94</v>
      </c>
      <c r="C426" s="11" t="s">
        <v>698</v>
      </c>
      <c r="D426" s="11" t="s">
        <v>1415</v>
      </c>
      <c r="E426" s="11" t="s">
        <v>699</v>
      </c>
      <c r="F426" s="79">
        <v>300</v>
      </c>
      <c r="G426" s="11" t="s">
        <v>1282</v>
      </c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6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</row>
    <row r="427" spans="1:98" s="8" customFormat="1" x14ac:dyDescent="0.25">
      <c r="A427" s="63">
        <v>426</v>
      </c>
      <c r="B427" s="11" t="s">
        <v>94</v>
      </c>
      <c r="C427" s="11" t="s">
        <v>700</v>
      </c>
      <c r="D427" s="11" t="s">
        <v>1415</v>
      </c>
      <c r="E427" s="11" t="s">
        <v>701</v>
      </c>
      <c r="F427" s="79">
        <v>200</v>
      </c>
      <c r="G427" s="11" t="s">
        <v>1283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6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</row>
    <row r="428" spans="1:98" s="8" customFormat="1" x14ac:dyDescent="0.25">
      <c r="A428" s="63">
        <v>427</v>
      </c>
      <c r="B428" s="11" t="s">
        <v>94</v>
      </c>
      <c r="C428" s="11" t="s">
        <v>702</v>
      </c>
      <c r="D428" s="11" t="s">
        <v>1415</v>
      </c>
      <c r="E428" s="11" t="s">
        <v>703</v>
      </c>
      <c r="F428" s="79">
        <v>200</v>
      </c>
      <c r="G428" s="11" t="s">
        <v>1284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6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</row>
    <row r="429" spans="1:98" s="8" customFormat="1" x14ac:dyDescent="0.25">
      <c r="A429" s="63">
        <v>428</v>
      </c>
      <c r="B429" s="11" t="s">
        <v>94</v>
      </c>
      <c r="C429" s="11" t="s">
        <v>704</v>
      </c>
      <c r="D429" s="11" t="s">
        <v>1415</v>
      </c>
      <c r="E429" s="11" t="s">
        <v>705</v>
      </c>
      <c r="F429" s="79">
        <v>200</v>
      </c>
      <c r="G429" s="11" t="s">
        <v>1285</v>
      </c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6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</row>
    <row r="430" spans="1:98" s="8" customFormat="1" x14ac:dyDescent="0.25">
      <c r="A430" s="63">
        <v>429</v>
      </c>
      <c r="B430" s="11" t="s">
        <v>94</v>
      </c>
      <c r="C430" s="11" t="s">
        <v>706</v>
      </c>
      <c r="D430" s="11" t="s">
        <v>1415</v>
      </c>
      <c r="E430" s="11" t="s">
        <v>707</v>
      </c>
      <c r="F430" s="79">
        <v>200</v>
      </c>
      <c r="G430" s="11" t="s">
        <v>1286</v>
      </c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6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</row>
    <row r="431" spans="1:98" s="8" customFormat="1" x14ac:dyDescent="0.25">
      <c r="A431" s="63">
        <v>430</v>
      </c>
      <c r="B431" s="11" t="s">
        <v>94</v>
      </c>
      <c r="C431" s="11" t="s">
        <v>708</v>
      </c>
      <c r="D431" s="11" t="s">
        <v>1415</v>
      </c>
      <c r="E431" s="11" t="s">
        <v>709</v>
      </c>
      <c r="F431" s="79">
        <v>200</v>
      </c>
      <c r="G431" s="11" t="s">
        <v>1287</v>
      </c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6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</row>
    <row r="432" spans="1:98" s="8" customFormat="1" x14ac:dyDescent="0.25">
      <c r="A432" s="63">
        <v>431</v>
      </c>
      <c r="B432" s="11" t="s">
        <v>94</v>
      </c>
      <c r="C432" s="11" t="s">
        <v>710</v>
      </c>
      <c r="D432" s="11" t="s">
        <v>1415</v>
      </c>
      <c r="E432" s="11" t="s">
        <v>711</v>
      </c>
      <c r="F432" s="79">
        <v>150</v>
      </c>
      <c r="G432" s="11" t="s">
        <v>1288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6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</row>
    <row r="433" spans="1:98" s="8" customFormat="1" x14ac:dyDescent="0.25">
      <c r="A433" s="63">
        <v>432</v>
      </c>
      <c r="B433" s="11" t="s">
        <v>94</v>
      </c>
      <c r="C433" s="11" t="s">
        <v>712</v>
      </c>
      <c r="D433" s="11" t="s">
        <v>1415</v>
      </c>
      <c r="E433" s="11" t="s">
        <v>713</v>
      </c>
      <c r="F433" s="79">
        <v>200</v>
      </c>
      <c r="G433" s="11" t="s">
        <v>1289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6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</row>
    <row r="434" spans="1:98" s="8" customFormat="1" x14ac:dyDescent="0.25">
      <c r="A434" s="63">
        <v>433</v>
      </c>
      <c r="B434" s="11" t="s">
        <v>94</v>
      </c>
      <c r="C434" s="11" t="s">
        <v>714</v>
      </c>
      <c r="D434" s="11" t="s">
        <v>1415</v>
      </c>
      <c r="E434" s="11" t="s">
        <v>715</v>
      </c>
      <c r="F434" s="79">
        <v>200</v>
      </c>
      <c r="G434" s="11" t="s">
        <v>1290</v>
      </c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6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</row>
    <row r="435" spans="1:98" s="8" customFormat="1" x14ac:dyDescent="0.25">
      <c r="A435" s="63">
        <v>434</v>
      </c>
      <c r="B435" s="11" t="s">
        <v>94</v>
      </c>
      <c r="C435" s="11" t="s">
        <v>716</v>
      </c>
      <c r="D435" s="11" t="s">
        <v>1415</v>
      </c>
      <c r="E435" s="11" t="s">
        <v>717</v>
      </c>
      <c r="F435" s="79">
        <v>200</v>
      </c>
      <c r="G435" s="11" t="s">
        <v>1291</v>
      </c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6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</row>
    <row r="436" spans="1:98" s="8" customFormat="1" x14ac:dyDescent="0.25">
      <c r="A436" s="63">
        <v>435</v>
      </c>
      <c r="B436" s="11" t="s">
        <v>94</v>
      </c>
      <c r="C436" s="11" t="s">
        <v>718</v>
      </c>
      <c r="D436" s="11" t="s">
        <v>1415</v>
      </c>
      <c r="E436" s="11" t="s">
        <v>719</v>
      </c>
      <c r="F436" s="79">
        <v>200</v>
      </c>
      <c r="G436" s="11" t="s">
        <v>1292</v>
      </c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6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</row>
    <row r="437" spans="1:98" s="8" customFormat="1" x14ac:dyDescent="0.25">
      <c r="A437" s="63">
        <v>436</v>
      </c>
      <c r="B437" s="11" t="s">
        <v>94</v>
      </c>
      <c r="C437" s="11" t="s">
        <v>720</v>
      </c>
      <c r="D437" s="11" t="s">
        <v>1415</v>
      </c>
      <c r="E437" s="11" t="s">
        <v>721</v>
      </c>
      <c r="F437" s="79">
        <v>300</v>
      </c>
      <c r="G437" s="11" t="s">
        <v>1293</v>
      </c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6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</row>
    <row r="438" spans="1:98" s="8" customFormat="1" x14ac:dyDescent="0.25">
      <c r="A438" s="63">
        <v>437</v>
      </c>
      <c r="B438" s="11" t="s">
        <v>94</v>
      </c>
      <c r="C438" s="11" t="s">
        <v>199</v>
      </c>
      <c r="D438" s="11" t="s">
        <v>1415</v>
      </c>
      <c r="E438" s="11" t="s">
        <v>722</v>
      </c>
      <c r="F438" s="79">
        <v>300</v>
      </c>
      <c r="G438" s="11" t="s">
        <v>1294</v>
      </c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6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</row>
    <row r="439" spans="1:98" s="8" customFormat="1" x14ac:dyDescent="0.25">
      <c r="A439" s="63">
        <v>438</v>
      </c>
      <c r="B439" s="11" t="s">
        <v>94</v>
      </c>
      <c r="C439" s="11" t="s">
        <v>217</v>
      </c>
      <c r="D439" s="11" t="s">
        <v>1415</v>
      </c>
      <c r="E439" s="11" t="s">
        <v>478</v>
      </c>
      <c r="F439" s="79">
        <v>600</v>
      </c>
      <c r="G439" s="11" t="s">
        <v>1295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6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</row>
    <row r="440" spans="1:98" s="8" customFormat="1" x14ac:dyDescent="0.25">
      <c r="A440" s="63">
        <v>439</v>
      </c>
      <c r="B440" s="11" t="s">
        <v>94</v>
      </c>
      <c r="C440" s="11" t="s">
        <v>723</v>
      </c>
      <c r="D440" s="11" t="s">
        <v>1415</v>
      </c>
      <c r="E440" s="11" t="s">
        <v>724</v>
      </c>
      <c r="F440" s="79">
        <v>200</v>
      </c>
      <c r="G440" s="11" t="s">
        <v>1296</v>
      </c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6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</row>
    <row r="441" spans="1:98" s="8" customFormat="1" x14ac:dyDescent="0.25">
      <c r="A441" s="63">
        <v>440</v>
      </c>
      <c r="B441" s="11" t="s">
        <v>94</v>
      </c>
      <c r="C441" s="11" t="s">
        <v>725</v>
      </c>
      <c r="D441" s="11" t="s">
        <v>1415</v>
      </c>
      <c r="E441" s="11" t="s">
        <v>726</v>
      </c>
      <c r="F441" s="79">
        <v>3000</v>
      </c>
      <c r="G441" s="11" t="s">
        <v>1297</v>
      </c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6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</row>
    <row r="442" spans="1:98" s="8" customFormat="1" x14ac:dyDescent="0.25">
      <c r="A442" s="63">
        <v>441</v>
      </c>
      <c r="B442" s="11" t="s">
        <v>94</v>
      </c>
      <c r="C442" s="11" t="s">
        <v>725</v>
      </c>
      <c r="D442" s="11" t="s">
        <v>1415</v>
      </c>
      <c r="E442" s="11" t="s">
        <v>727</v>
      </c>
      <c r="F442" s="79">
        <v>750</v>
      </c>
      <c r="G442" s="11" t="s">
        <v>1298</v>
      </c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6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</row>
    <row r="443" spans="1:98" s="8" customFormat="1" x14ac:dyDescent="0.25">
      <c r="A443" s="63">
        <v>442</v>
      </c>
      <c r="B443" s="11" t="s">
        <v>94</v>
      </c>
      <c r="C443" s="11" t="s">
        <v>725</v>
      </c>
      <c r="D443" s="11" t="s">
        <v>1415</v>
      </c>
      <c r="E443" s="11" t="s">
        <v>728</v>
      </c>
      <c r="F443" s="79">
        <v>7500</v>
      </c>
      <c r="G443" s="11" t="s">
        <v>1299</v>
      </c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6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</row>
    <row r="444" spans="1:98" s="8" customFormat="1" x14ac:dyDescent="0.25">
      <c r="A444" s="63">
        <v>443</v>
      </c>
      <c r="B444" s="11" t="s">
        <v>94</v>
      </c>
      <c r="C444" s="11" t="s">
        <v>725</v>
      </c>
      <c r="D444" s="11" t="s">
        <v>1415</v>
      </c>
      <c r="E444" s="11" t="s">
        <v>729</v>
      </c>
      <c r="F444" s="79">
        <v>1000</v>
      </c>
      <c r="G444" s="11" t="s">
        <v>1300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6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</row>
    <row r="445" spans="1:98" s="8" customFormat="1" x14ac:dyDescent="0.25">
      <c r="A445" s="63">
        <v>444</v>
      </c>
      <c r="B445" s="11" t="s">
        <v>94</v>
      </c>
      <c r="C445" s="11" t="s">
        <v>725</v>
      </c>
      <c r="D445" s="11" t="s">
        <v>1415</v>
      </c>
      <c r="E445" s="11" t="s">
        <v>730</v>
      </c>
      <c r="F445" s="79">
        <v>3000</v>
      </c>
      <c r="G445" s="11" t="s">
        <v>1301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6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</row>
    <row r="446" spans="1:98" s="8" customFormat="1" x14ac:dyDescent="0.25">
      <c r="A446" s="63">
        <v>445</v>
      </c>
      <c r="B446" s="11" t="s">
        <v>94</v>
      </c>
      <c r="C446" s="11" t="s">
        <v>725</v>
      </c>
      <c r="D446" s="11" t="s">
        <v>1415</v>
      </c>
      <c r="E446" s="11" t="s">
        <v>731</v>
      </c>
      <c r="F446" s="79">
        <v>7500</v>
      </c>
      <c r="G446" s="11" t="s">
        <v>1302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6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</row>
    <row r="447" spans="1:98" s="8" customFormat="1" x14ac:dyDescent="0.25">
      <c r="A447" s="63">
        <v>446</v>
      </c>
      <c r="B447" s="11" t="s">
        <v>94</v>
      </c>
      <c r="C447" s="11" t="s">
        <v>732</v>
      </c>
      <c r="D447" s="11" t="s">
        <v>1415</v>
      </c>
      <c r="E447" s="11" t="s">
        <v>733</v>
      </c>
      <c r="F447" s="79">
        <v>350</v>
      </c>
      <c r="G447" s="11" t="s">
        <v>1303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6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</row>
    <row r="448" spans="1:98" s="8" customFormat="1" x14ac:dyDescent="0.25">
      <c r="A448" s="63">
        <v>447</v>
      </c>
      <c r="B448" s="11" t="s">
        <v>94</v>
      </c>
      <c r="C448" s="11" t="s">
        <v>181</v>
      </c>
      <c r="D448" s="11" t="s">
        <v>1415</v>
      </c>
      <c r="E448" s="11" t="s">
        <v>734</v>
      </c>
      <c r="F448" s="79">
        <v>300</v>
      </c>
      <c r="G448" s="11" t="s">
        <v>1304</v>
      </c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6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</row>
    <row r="449" spans="1:98" s="8" customFormat="1" x14ac:dyDescent="0.25">
      <c r="A449" s="63">
        <v>448</v>
      </c>
      <c r="B449" s="11" t="s">
        <v>94</v>
      </c>
      <c r="C449" s="11" t="s">
        <v>735</v>
      </c>
      <c r="D449" s="11" t="s">
        <v>1415</v>
      </c>
      <c r="E449" s="11" t="s">
        <v>736</v>
      </c>
      <c r="F449" s="79">
        <v>200</v>
      </c>
      <c r="G449" s="11" t="s">
        <v>1305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6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</row>
    <row r="450" spans="1:98" s="8" customFormat="1" x14ac:dyDescent="0.25">
      <c r="A450" s="63">
        <v>449</v>
      </c>
      <c r="B450" s="11" t="s">
        <v>94</v>
      </c>
      <c r="C450" s="11" t="s">
        <v>737</v>
      </c>
      <c r="D450" s="11" t="s">
        <v>1415</v>
      </c>
      <c r="E450" s="11" t="s">
        <v>738</v>
      </c>
      <c r="F450" s="79">
        <v>500</v>
      </c>
      <c r="G450" s="11" t="s">
        <v>1306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6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</row>
    <row r="451" spans="1:98" s="8" customFormat="1" x14ac:dyDescent="0.25">
      <c r="A451" s="63">
        <v>450</v>
      </c>
      <c r="B451" s="11" t="s">
        <v>94</v>
      </c>
      <c r="C451" s="11" t="s">
        <v>666</v>
      </c>
      <c r="D451" s="11" t="s">
        <v>1415</v>
      </c>
      <c r="E451" s="11" t="s">
        <v>739</v>
      </c>
      <c r="F451" s="79">
        <v>500</v>
      </c>
      <c r="G451" s="11" t="s">
        <v>1307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6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</row>
    <row r="452" spans="1:98" s="8" customFormat="1" x14ac:dyDescent="0.25">
      <c r="A452" s="63">
        <v>451</v>
      </c>
      <c r="B452" s="11" t="s">
        <v>94</v>
      </c>
      <c r="C452" s="11" t="s">
        <v>670</v>
      </c>
      <c r="D452" s="11" t="s">
        <v>9</v>
      </c>
      <c r="E452" s="11" t="s">
        <v>740</v>
      </c>
      <c r="F452" s="79">
        <v>300</v>
      </c>
      <c r="G452" s="11" t="s">
        <v>1308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6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</row>
    <row r="453" spans="1:98" s="8" customFormat="1" x14ac:dyDescent="0.25">
      <c r="A453" s="63">
        <v>452</v>
      </c>
      <c r="B453" s="11" t="s">
        <v>94</v>
      </c>
      <c r="C453" s="11" t="s">
        <v>714</v>
      </c>
      <c r="D453" s="11" t="s">
        <v>9</v>
      </c>
      <c r="E453" s="11" t="s">
        <v>741</v>
      </c>
      <c r="F453" s="79">
        <v>300</v>
      </c>
      <c r="G453" s="11" t="s">
        <v>1309</v>
      </c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6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</row>
    <row r="454" spans="1:98" s="8" customFormat="1" x14ac:dyDescent="0.25">
      <c r="A454" s="63">
        <v>453</v>
      </c>
      <c r="B454" s="11" t="s">
        <v>94</v>
      </c>
      <c r="C454" s="11" t="s">
        <v>706</v>
      </c>
      <c r="D454" s="11" t="s">
        <v>9</v>
      </c>
      <c r="E454" s="11" t="s">
        <v>742</v>
      </c>
      <c r="F454" s="79">
        <v>300</v>
      </c>
      <c r="G454" s="11" t="s">
        <v>1310</v>
      </c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6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</row>
    <row r="455" spans="1:98" s="8" customFormat="1" x14ac:dyDescent="0.25">
      <c r="A455" s="63">
        <v>454</v>
      </c>
      <c r="B455" s="11" t="s">
        <v>94</v>
      </c>
      <c r="C455" s="11" t="s">
        <v>708</v>
      </c>
      <c r="D455" s="11" t="s">
        <v>9</v>
      </c>
      <c r="E455" s="11" t="s">
        <v>743</v>
      </c>
      <c r="F455" s="79">
        <v>300</v>
      </c>
      <c r="G455" s="11" t="s">
        <v>1311</v>
      </c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6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</row>
    <row r="456" spans="1:98" s="8" customFormat="1" x14ac:dyDescent="0.25">
      <c r="A456" s="63">
        <v>455</v>
      </c>
      <c r="B456" s="11" t="s">
        <v>94</v>
      </c>
      <c r="C456" s="11" t="s">
        <v>712</v>
      </c>
      <c r="D456" s="11" t="s">
        <v>9</v>
      </c>
      <c r="E456" s="11" t="s">
        <v>744</v>
      </c>
      <c r="F456" s="79">
        <v>300</v>
      </c>
      <c r="G456" s="11" t="s">
        <v>1312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6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</row>
    <row r="457" spans="1:98" s="8" customFormat="1" x14ac:dyDescent="0.25">
      <c r="A457" s="63">
        <v>456</v>
      </c>
      <c r="B457" s="11" t="s">
        <v>94</v>
      </c>
      <c r="C457" s="11" t="s">
        <v>718</v>
      </c>
      <c r="D457" s="11" t="s">
        <v>9</v>
      </c>
      <c r="E457" s="11" t="s">
        <v>745</v>
      </c>
      <c r="F457" s="79">
        <v>300</v>
      </c>
      <c r="G457" s="11" t="s">
        <v>1313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6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</row>
    <row r="458" spans="1:98" s="8" customFormat="1" x14ac:dyDescent="0.25">
      <c r="A458" s="63">
        <v>457</v>
      </c>
      <c r="B458" s="11" t="s">
        <v>94</v>
      </c>
      <c r="C458" s="11" t="s">
        <v>650</v>
      </c>
      <c r="D458" s="11" t="s">
        <v>9</v>
      </c>
      <c r="E458" s="11" t="s">
        <v>746</v>
      </c>
      <c r="F458" s="79">
        <v>300</v>
      </c>
      <c r="G458" s="11" t="s">
        <v>1314</v>
      </c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6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</row>
    <row r="459" spans="1:98" s="8" customFormat="1" x14ac:dyDescent="0.25">
      <c r="A459" s="63">
        <v>458</v>
      </c>
      <c r="B459" s="11" t="s">
        <v>94</v>
      </c>
      <c r="C459" s="11" t="s">
        <v>747</v>
      </c>
      <c r="D459" s="11" t="s">
        <v>9</v>
      </c>
      <c r="E459" s="11" t="s">
        <v>748</v>
      </c>
      <c r="F459" s="79">
        <v>1200</v>
      </c>
      <c r="G459" s="11" t="s">
        <v>1315</v>
      </c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6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</row>
    <row r="460" spans="1:98" s="8" customFormat="1" x14ac:dyDescent="0.25">
      <c r="A460" s="63">
        <v>459</v>
      </c>
      <c r="B460" s="11" t="s">
        <v>94</v>
      </c>
      <c r="C460" s="11" t="s">
        <v>749</v>
      </c>
      <c r="D460" s="11" t="s">
        <v>9</v>
      </c>
      <c r="E460" s="11" t="s">
        <v>524</v>
      </c>
      <c r="F460" s="79">
        <v>1200</v>
      </c>
      <c r="G460" s="11" t="s">
        <v>1316</v>
      </c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6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</row>
    <row r="461" spans="1:98" s="8" customFormat="1" x14ac:dyDescent="0.25">
      <c r="A461" s="63">
        <v>460</v>
      </c>
      <c r="B461" s="11" t="s">
        <v>94</v>
      </c>
      <c r="C461" s="11" t="s">
        <v>750</v>
      </c>
      <c r="D461" s="11" t="s">
        <v>9</v>
      </c>
      <c r="E461" s="11" t="s">
        <v>51</v>
      </c>
      <c r="F461" s="79">
        <v>800</v>
      </c>
      <c r="G461" s="11" t="s">
        <v>1317</v>
      </c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6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</row>
    <row r="462" spans="1:98" s="8" customFormat="1" x14ac:dyDescent="0.25">
      <c r="A462" s="63">
        <v>461</v>
      </c>
      <c r="B462" s="11" t="s">
        <v>94</v>
      </c>
      <c r="C462" s="11" t="s">
        <v>751</v>
      </c>
      <c r="D462" s="11" t="s">
        <v>9</v>
      </c>
      <c r="E462" s="11" t="s">
        <v>52</v>
      </c>
      <c r="F462" s="79">
        <v>800</v>
      </c>
      <c r="G462" s="11" t="s">
        <v>1318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6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</row>
    <row r="463" spans="1:98" s="8" customFormat="1" x14ac:dyDescent="0.25">
      <c r="A463" s="63">
        <v>462</v>
      </c>
      <c r="B463" s="11" t="s">
        <v>94</v>
      </c>
      <c r="C463" s="11" t="s">
        <v>752</v>
      </c>
      <c r="D463" s="11" t="s">
        <v>9</v>
      </c>
      <c r="E463" s="11" t="s">
        <v>53</v>
      </c>
      <c r="F463" s="79">
        <v>800</v>
      </c>
      <c r="G463" s="11" t="s">
        <v>1319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6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</row>
    <row r="464" spans="1:98" s="8" customFormat="1" x14ac:dyDescent="0.25">
      <c r="A464" s="63">
        <v>463</v>
      </c>
      <c r="B464" s="11" t="s">
        <v>94</v>
      </c>
      <c r="C464" s="11" t="s">
        <v>691</v>
      </c>
      <c r="D464" s="11" t="s">
        <v>9</v>
      </c>
      <c r="E464" s="11" t="s">
        <v>753</v>
      </c>
      <c r="F464" s="79">
        <v>300</v>
      </c>
      <c r="G464" s="11" t="s">
        <v>1320</v>
      </c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6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</row>
    <row r="465" spans="1:98" s="8" customFormat="1" x14ac:dyDescent="0.25">
      <c r="A465" s="63">
        <v>464</v>
      </c>
      <c r="B465" s="11" t="s">
        <v>94</v>
      </c>
      <c r="C465" s="11" t="s">
        <v>672</v>
      </c>
      <c r="D465" s="11" t="s">
        <v>9</v>
      </c>
      <c r="E465" s="11" t="s">
        <v>754</v>
      </c>
      <c r="F465" s="79">
        <v>300</v>
      </c>
      <c r="G465" s="11" t="s">
        <v>1321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6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</row>
    <row r="466" spans="1:98" s="8" customFormat="1" x14ac:dyDescent="0.25">
      <c r="A466" s="63">
        <v>465</v>
      </c>
      <c r="B466" s="11" t="s">
        <v>94</v>
      </c>
      <c r="C466" s="11" t="s">
        <v>654</v>
      </c>
      <c r="D466" s="11" t="s">
        <v>9</v>
      </c>
      <c r="E466" s="11" t="s">
        <v>755</v>
      </c>
      <c r="F466" s="79">
        <v>300</v>
      </c>
      <c r="G466" s="11" t="s">
        <v>1322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6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</row>
    <row r="467" spans="1:98" s="8" customFormat="1" x14ac:dyDescent="0.25">
      <c r="A467" s="63">
        <v>466</v>
      </c>
      <c r="B467" s="11" t="s">
        <v>94</v>
      </c>
      <c r="C467" s="11" t="s">
        <v>756</v>
      </c>
      <c r="D467" s="11" t="s">
        <v>9</v>
      </c>
      <c r="E467" s="11" t="s">
        <v>757</v>
      </c>
      <c r="F467" s="79">
        <v>800</v>
      </c>
      <c r="G467" s="11" t="s">
        <v>1323</v>
      </c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6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</row>
    <row r="468" spans="1:98" s="8" customFormat="1" x14ac:dyDescent="0.25">
      <c r="A468" s="63">
        <v>467</v>
      </c>
      <c r="B468" s="11" t="s">
        <v>94</v>
      </c>
      <c r="C468" s="11" t="s">
        <v>758</v>
      </c>
      <c r="D468" s="11" t="s">
        <v>9</v>
      </c>
      <c r="E468" s="11" t="s">
        <v>759</v>
      </c>
      <c r="F468" s="79">
        <v>800</v>
      </c>
      <c r="G468" s="11" t="s">
        <v>1324</v>
      </c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6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</row>
    <row r="469" spans="1:98" s="8" customFormat="1" x14ac:dyDescent="0.25">
      <c r="A469" s="63">
        <v>468</v>
      </c>
      <c r="B469" s="11" t="s">
        <v>94</v>
      </c>
      <c r="C469" s="11" t="s">
        <v>760</v>
      </c>
      <c r="D469" s="11" t="s">
        <v>9</v>
      </c>
      <c r="E469" s="11" t="s">
        <v>761</v>
      </c>
      <c r="F469" s="79">
        <v>800</v>
      </c>
      <c r="G469" s="11" t="s">
        <v>1325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6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</row>
    <row r="470" spans="1:98" s="8" customFormat="1" x14ac:dyDescent="0.25">
      <c r="A470" s="63">
        <v>469</v>
      </c>
      <c r="B470" s="11" t="s">
        <v>94</v>
      </c>
      <c r="C470" s="11" t="s">
        <v>710</v>
      </c>
      <c r="D470" s="11" t="s">
        <v>9</v>
      </c>
      <c r="E470" s="11" t="s">
        <v>762</v>
      </c>
      <c r="F470" s="79">
        <v>300</v>
      </c>
      <c r="G470" s="11" t="s">
        <v>1326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6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</row>
    <row r="471" spans="1:98" s="8" customFormat="1" x14ac:dyDescent="0.25">
      <c r="A471" s="63">
        <v>470</v>
      </c>
      <c r="B471" s="11" t="s">
        <v>94</v>
      </c>
      <c r="C471" s="11" t="s">
        <v>674</v>
      </c>
      <c r="D471" s="11" t="s">
        <v>9</v>
      </c>
      <c r="E471" s="11" t="s">
        <v>763</v>
      </c>
      <c r="F471" s="79">
        <v>300</v>
      </c>
      <c r="G471" s="11" t="s">
        <v>1327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6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</row>
    <row r="472" spans="1:98" s="8" customFormat="1" x14ac:dyDescent="0.25">
      <c r="A472" s="63">
        <v>471</v>
      </c>
      <c r="B472" s="11" t="s">
        <v>94</v>
      </c>
      <c r="C472" s="11" t="s">
        <v>702</v>
      </c>
      <c r="D472" s="11" t="s">
        <v>9</v>
      </c>
      <c r="E472" s="11" t="s">
        <v>764</v>
      </c>
      <c r="F472" s="79">
        <v>300</v>
      </c>
      <c r="G472" s="11" t="s">
        <v>1328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6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</row>
    <row r="473" spans="1:98" s="8" customFormat="1" x14ac:dyDescent="0.25">
      <c r="A473" s="63">
        <v>472</v>
      </c>
      <c r="B473" s="11" t="s">
        <v>94</v>
      </c>
      <c r="C473" s="11" t="s">
        <v>704</v>
      </c>
      <c r="D473" s="11" t="s">
        <v>9</v>
      </c>
      <c r="E473" s="11" t="s">
        <v>765</v>
      </c>
      <c r="F473" s="79">
        <v>300</v>
      </c>
      <c r="G473" s="11" t="s">
        <v>1329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6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</row>
    <row r="474" spans="1:98" s="8" customFormat="1" x14ac:dyDescent="0.25">
      <c r="A474" s="63">
        <v>473</v>
      </c>
      <c r="B474" s="11" t="s">
        <v>94</v>
      </c>
      <c r="C474" s="11" t="s">
        <v>693</v>
      </c>
      <c r="D474" s="11" t="s">
        <v>9</v>
      </c>
      <c r="E474" s="11" t="s">
        <v>766</v>
      </c>
      <c r="F474" s="79">
        <v>300</v>
      </c>
      <c r="G474" s="11" t="s">
        <v>1330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6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</row>
    <row r="475" spans="1:98" s="8" customFormat="1" x14ac:dyDescent="0.25">
      <c r="A475" s="63">
        <v>474</v>
      </c>
      <c r="B475" s="11" t="s">
        <v>94</v>
      </c>
      <c r="C475" s="11" t="s">
        <v>676</v>
      </c>
      <c r="D475" s="11" t="s">
        <v>9</v>
      </c>
      <c r="E475" s="11" t="s">
        <v>767</v>
      </c>
      <c r="F475" s="79">
        <v>1200</v>
      </c>
      <c r="G475" s="11" t="s">
        <v>1331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6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</row>
    <row r="476" spans="1:98" s="8" customFormat="1" x14ac:dyDescent="0.25">
      <c r="A476" s="63">
        <v>475</v>
      </c>
      <c r="B476" s="11" t="s">
        <v>94</v>
      </c>
      <c r="C476" s="11" t="s">
        <v>660</v>
      </c>
      <c r="D476" s="11" t="s">
        <v>9</v>
      </c>
      <c r="E476" s="11" t="s">
        <v>768</v>
      </c>
      <c r="F476" s="79">
        <v>600</v>
      </c>
      <c r="G476" s="11" t="s">
        <v>1332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6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</row>
    <row r="477" spans="1:98" s="8" customFormat="1" x14ac:dyDescent="0.25">
      <c r="A477" s="63">
        <v>476</v>
      </c>
      <c r="B477" s="11" t="s">
        <v>94</v>
      </c>
      <c r="C477" s="11" t="s">
        <v>769</v>
      </c>
      <c r="D477" s="11" t="s">
        <v>9</v>
      </c>
      <c r="E477" s="11" t="s">
        <v>770</v>
      </c>
      <c r="F477" s="79">
        <v>2000</v>
      </c>
      <c r="G477" s="11" t="s">
        <v>1333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6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</row>
    <row r="478" spans="1:98" s="8" customFormat="1" x14ac:dyDescent="0.25">
      <c r="A478" s="63">
        <v>477</v>
      </c>
      <c r="B478" s="11" t="s">
        <v>94</v>
      </c>
      <c r="C478" s="11" t="s">
        <v>771</v>
      </c>
      <c r="D478" s="11" t="s">
        <v>9</v>
      </c>
      <c r="E478" s="11" t="s">
        <v>772</v>
      </c>
      <c r="F478" s="79">
        <v>300</v>
      </c>
      <c r="G478" s="11" t="s">
        <v>1334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6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</row>
    <row r="479" spans="1:98" s="8" customFormat="1" x14ac:dyDescent="0.25">
      <c r="A479" s="63">
        <v>478</v>
      </c>
      <c r="B479" s="11" t="s">
        <v>94</v>
      </c>
      <c r="C479" s="11" t="s">
        <v>678</v>
      </c>
      <c r="D479" s="11" t="s">
        <v>9</v>
      </c>
      <c r="E479" s="11" t="s">
        <v>773</v>
      </c>
      <c r="F479" s="79">
        <v>300</v>
      </c>
      <c r="G479" s="11" t="s">
        <v>1335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6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</row>
    <row r="480" spans="1:98" s="8" customFormat="1" x14ac:dyDescent="0.25">
      <c r="A480" s="63">
        <v>479</v>
      </c>
      <c r="B480" s="11" t="s">
        <v>94</v>
      </c>
      <c r="C480" s="11" t="s">
        <v>774</v>
      </c>
      <c r="D480" s="11" t="s">
        <v>9</v>
      </c>
      <c r="E480" s="11" t="s">
        <v>775</v>
      </c>
      <c r="F480" s="79">
        <v>300</v>
      </c>
      <c r="G480" s="11" t="s">
        <v>1336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6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</row>
    <row r="481" spans="1:98" s="8" customFormat="1" x14ac:dyDescent="0.25">
      <c r="A481" s="63">
        <v>480</v>
      </c>
      <c r="B481" s="11" t="s">
        <v>94</v>
      </c>
      <c r="C481" s="11" t="s">
        <v>683</v>
      </c>
      <c r="D481" s="11" t="s">
        <v>9</v>
      </c>
      <c r="E481" s="11" t="s">
        <v>776</v>
      </c>
      <c r="F481" s="79">
        <v>600</v>
      </c>
      <c r="G481" s="11" t="s">
        <v>1337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6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</row>
    <row r="482" spans="1:98" s="8" customFormat="1" x14ac:dyDescent="0.25">
      <c r="A482" s="63">
        <v>481</v>
      </c>
      <c r="B482" s="11" t="s">
        <v>94</v>
      </c>
      <c r="C482" s="11" t="s">
        <v>340</v>
      </c>
      <c r="D482" s="11" t="s">
        <v>9</v>
      </c>
      <c r="E482" s="11" t="s">
        <v>777</v>
      </c>
      <c r="F482" s="79">
        <v>100</v>
      </c>
      <c r="G482" s="11" t="s">
        <v>1338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6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</row>
    <row r="483" spans="1:98" s="8" customFormat="1" x14ac:dyDescent="0.25">
      <c r="A483" s="63">
        <v>482</v>
      </c>
      <c r="B483" s="11" t="s">
        <v>94</v>
      </c>
      <c r="C483" s="11" t="s">
        <v>700</v>
      </c>
      <c r="D483" s="11" t="s">
        <v>9</v>
      </c>
      <c r="E483" s="11" t="s">
        <v>778</v>
      </c>
      <c r="F483" s="79">
        <v>300</v>
      </c>
      <c r="G483" s="11" t="s">
        <v>1339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6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</row>
    <row r="484" spans="1:98" s="8" customFormat="1" x14ac:dyDescent="0.25">
      <c r="A484" s="63">
        <v>483</v>
      </c>
      <c r="B484" s="11" t="s">
        <v>94</v>
      </c>
      <c r="C484" s="11" t="s">
        <v>769</v>
      </c>
      <c r="D484" s="11" t="s">
        <v>9</v>
      </c>
      <c r="E484" s="11" t="s">
        <v>779</v>
      </c>
      <c r="F484" s="79">
        <v>1500</v>
      </c>
      <c r="G484" s="11" t="s">
        <v>1340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6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</row>
    <row r="485" spans="1:98" s="8" customFormat="1" x14ac:dyDescent="0.25">
      <c r="A485" s="63">
        <v>484</v>
      </c>
      <c r="B485" s="11" t="s">
        <v>94</v>
      </c>
      <c r="C485" s="11" t="s">
        <v>658</v>
      </c>
      <c r="D485" s="11" t="s">
        <v>9</v>
      </c>
      <c r="E485" s="11" t="s">
        <v>780</v>
      </c>
      <c r="F485" s="79">
        <v>300</v>
      </c>
      <c r="G485" s="11" t="s">
        <v>1341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6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</row>
    <row r="486" spans="1:98" s="8" customFormat="1" x14ac:dyDescent="0.25">
      <c r="A486" s="63">
        <v>485</v>
      </c>
      <c r="B486" s="11" t="s">
        <v>94</v>
      </c>
      <c r="C486" s="11" t="s">
        <v>656</v>
      </c>
      <c r="D486" s="11" t="s">
        <v>9</v>
      </c>
      <c r="E486" s="11" t="s">
        <v>781</v>
      </c>
      <c r="F486" s="79">
        <v>300</v>
      </c>
      <c r="G486" s="11" t="s">
        <v>1342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6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</row>
    <row r="487" spans="1:98" s="8" customFormat="1" x14ac:dyDescent="0.25">
      <c r="A487" s="63">
        <v>486</v>
      </c>
      <c r="B487" s="11" t="s">
        <v>94</v>
      </c>
      <c r="C487" s="11" t="s">
        <v>720</v>
      </c>
      <c r="D487" s="11" t="s">
        <v>9</v>
      </c>
      <c r="E487" s="11" t="s">
        <v>782</v>
      </c>
      <c r="F487" s="79">
        <v>600</v>
      </c>
      <c r="G487" s="11" t="s">
        <v>1343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6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</row>
    <row r="488" spans="1:98" s="8" customFormat="1" x14ac:dyDescent="0.25">
      <c r="A488" s="63">
        <v>487</v>
      </c>
      <c r="B488" s="11" t="s">
        <v>94</v>
      </c>
      <c r="C488" s="11" t="s">
        <v>199</v>
      </c>
      <c r="D488" s="11" t="s">
        <v>9</v>
      </c>
      <c r="E488" s="11" t="s">
        <v>783</v>
      </c>
      <c r="F488" s="79">
        <v>600</v>
      </c>
      <c r="G488" s="11" t="s">
        <v>1344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6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</row>
    <row r="489" spans="1:98" s="8" customFormat="1" x14ac:dyDescent="0.25">
      <c r="A489" s="63">
        <v>488</v>
      </c>
      <c r="B489" s="11" t="s">
        <v>94</v>
      </c>
      <c r="C489" s="11" t="s">
        <v>723</v>
      </c>
      <c r="D489" s="11" t="s">
        <v>9</v>
      </c>
      <c r="E489" s="11" t="s">
        <v>784</v>
      </c>
      <c r="F489" s="79">
        <v>300</v>
      </c>
      <c r="G489" s="11" t="s">
        <v>1345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6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</row>
    <row r="490" spans="1:98" s="8" customFormat="1" x14ac:dyDescent="0.25">
      <c r="A490" s="63">
        <v>489</v>
      </c>
      <c r="B490" s="11" t="s">
        <v>94</v>
      </c>
      <c r="C490" s="11" t="s">
        <v>634</v>
      </c>
      <c r="D490" s="11" t="s">
        <v>9</v>
      </c>
      <c r="E490" s="11" t="s">
        <v>785</v>
      </c>
      <c r="F490" s="79">
        <v>250</v>
      </c>
      <c r="G490" s="11" t="s">
        <v>1346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6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</row>
    <row r="491" spans="1:98" s="8" customFormat="1" x14ac:dyDescent="0.25">
      <c r="A491" s="63">
        <v>490</v>
      </c>
      <c r="B491" s="11" t="s">
        <v>94</v>
      </c>
      <c r="C491" s="11" t="s">
        <v>634</v>
      </c>
      <c r="D491" s="11" t="s">
        <v>9</v>
      </c>
      <c r="E491" s="11" t="s">
        <v>786</v>
      </c>
      <c r="F491" s="79">
        <v>250</v>
      </c>
      <c r="G491" s="11" t="s">
        <v>1347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6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</row>
    <row r="492" spans="1:98" s="8" customFormat="1" x14ac:dyDescent="0.25">
      <c r="A492" s="63">
        <v>491</v>
      </c>
      <c r="B492" s="11" t="s">
        <v>94</v>
      </c>
      <c r="C492" s="11" t="s">
        <v>735</v>
      </c>
      <c r="D492" s="11" t="s">
        <v>9</v>
      </c>
      <c r="E492" s="11" t="s">
        <v>787</v>
      </c>
      <c r="F492" s="79">
        <v>300</v>
      </c>
      <c r="G492" s="11" t="s">
        <v>1348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6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</row>
    <row r="493" spans="1:98" s="8" customFormat="1" x14ac:dyDescent="0.25">
      <c r="A493" s="63">
        <v>492</v>
      </c>
      <c r="B493" s="11" t="s">
        <v>94</v>
      </c>
      <c r="C493" s="11" t="s">
        <v>788</v>
      </c>
      <c r="D493" s="11" t="s">
        <v>9</v>
      </c>
      <c r="E493" s="11" t="s">
        <v>789</v>
      </c>
      <c r="F493" s="79">
        <v>800</v>
      </c>
      <c r="G493" s="11" t="s">
        <v>1349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6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</row>
    <row r="494" spans="1:98" s="8" customFormat="1" x14ac:dyDescent="0.25">
      <c r="A494" s="63">
        <v>493</v>
      </c>
      <c r="B494" s="11" t="s">
        <v>94</v>
      </c>
      <c r="C494" s="11" t="s">
        <v>790</v>
      </c>
      <c r="D494" s="11" t="s">
        <v>9</v>
      </c>
      <c r="E494" s="11" t="s">
        <v>791</v>
      </c>
      <c r="F494" s="79">
        <v>800</v>
      </c>
      <c r="G494" s="11" t="s">
        <v>1350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6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</row>
    <row r="495" spans="1:98" s="8" customFormat="1" x14ac:dyDescent="0.25">
      <c r="A495" s="63">
        <v>494</v>
      </c>
      <c r="B495" s="11" t="s">
        <v>94</v>
      </c>
      <c r="C495" s="11" t="s">
        <v>716</v>
      </c>
      <c r="D495" s="11" t="s">
        <v>9</v>
      </c>
      <c r="E495" s="11" t="s">
        <v>792</v>
      </c>
      <c r="F495" s="79">
        <v>300</v>
      </c>
      <c r="G495" s="11" t="s">
        <v>1351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6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</row>
    <row r="496" spans="1:98" s="8" customFormat="1" x14ac:dyDescent="0.25">
      <c r="A496" s="63">
        <v>495</v>
      </c>
      <c r="B496" s="11" t="s">
        <v>94</v>
      </c>
      <c r="C496" s="11" t="s">
        <v>219</v>
      </c>
      <c r="D496" s="11" t="s">
        <v>9</v>
      </c>
      <c r="E496" s="11" t="s">
        <v>551</v>
      </c>
      <c r="F496" s="79">
        <v>1200</v>
      </c>
      <c r="G496" s="11" t="s">
        <v>1352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6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</row>
    <row r="497" spans="1:98" s="8" customFormat="1" x14ac:dyDescent="0.25">
      <c r="A497" s="63">
        <v>496</v>
      </c>
      <c r="B497" s="11" t="s">
        <v>94</v>
      </c>
      <c r="C497" s="11" t="s">
        <v>220</v>
      </c>
      <c r="D497" s="11" t="s">
        <v>9</v>
      </c>
      <c r="E497" s="11" t="s">
        <v>552</v>
      </c>
      <c r="F497" s="79">
        <v>1200</v>
      </c>
      <c r="G497" s="11" t="s">
        <v>1353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6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</row>
    <row r="498" spans="1:98" s="8" customFormat="1" x14ac:dyDescent="0.25">
      <c r="A498" s="63">
        <v>497</v>
      </c>
      <c r="B498" s="11" t="s">
        <v>94</v>
      </c>
      <c r="C498" s="11" t="s">
        <v>793</v>
      </c>
      <c r="D498" s="11" t="s">
        <v>66</v>
      </c>
      <c r="E498" s="11" t="s">
        <v>73</v>
      </c>
      <c r="F498" s="79">
        <v>150</v>
      </c>
      <c r="G498" s="11" t="s">
        <v>1354</v>
      </c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6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</row>
    <row r="499" spans="1:98" s="8" customFormat="1" x14ac:dyDescent="0.25">
      <c r="A499" s="63">
        <v>498</v>
      </c>
      <c r="B499" s="11" t="s">
        <v>94</v>
      </c>
      <c r="C499" s="11" t="s">
        <v>794</v>
      </c>
      <c r="D499" s="11" t="s">
        <v>66</v>
      </c>
      <c r="E499" s="11" t="s">
        <v>795</v>
      </c>
      <c r="F499" s="79">
        <v>600</v>
      </c>
      <c r="G499" s="11" t="s">
        <v>1355</v>
      </c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6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</row>
    <row r="500" spans="1:98" s="8" customFormat="1" x14ac:dyDescent="0.25">
      <c r="A500" s="63">
        <v>499</v>
      </c>
      <c r="B500" s="11" t="s">
        <v>94</v>
      </c>
      <c r="C500" s="11" t="s">
        <v>796</v>
      </c>
      <c r="D500" s="11" t="s">
        <v>66</v>
      </c>
      <c r="E500" s="11" t="s">
        <v>797</v>
      </c>
      <c r="F500" s="79">
        <v>500</v>
      </c>
      <c r="G500" s="11" t="s">
        <v>1356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6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</row>
    <row r="501" spans="1:98" s="8" customFormat="1" x14ac:dyDescent="0.25">
      <c r="A501" s="63">
        <v>500</v>
      </c>
      <c r="B501" s="11" t="s">
        <v>94</v>
      </c>
      <c r="C501" s="11" t="s">
        <v>312</v>
      </c>
      <c r="D501" s="11" t="s">
        <v>66</v>
      </c>
      <c r="E501" s="11" t="s">
        <v>798</v>
      </c>
      <c r="F501" s="79">
        <v>1200</v>
      </c>
      <c r="G501" s="11" t="s">
        <v>1357</v>
      </c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6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</row>
    <row r="502" spans="1:98" s="8" customFormat="1" x14ac:dyDescent="0.25">
      <c r="A502" s="63">
        <v>501</v>
      </c>
      <c r="B502" s="11" t="s">
        <v>94</v>
      </c>
      <c r="C502" s="11" t="s">
        <v>313</v>
      </c>
      <c r="D502" s="11" t="s">
        <v>66</v>
      </c>
      <c r="E502" s="11" t="s">
        <v>799</v>
      </c>
      <c r="F502" s="79">
        <v>600</v>
      </c>
      <c r="G502" s="11" t="s">
        <v>1358</v>
      </c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6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</row>
    <row r="503" spans="1:98" s="8" customFormat="1" x14ac:dyDescent="0.25">
      <c r="A503" s="63">
        <v>502</v>
      </c>
      <c r="B503" s="11" t="s">
        <v>94</v>
      </c>
      <c r="C503" s="11" t="s">
        <v>619</v>
      </c>
      <c r="D503" s="11" t="s">
        <v>74</v>
      </c>
      <c r="E503" s="11" t="s">
        <v>800</v>
      </c>
      <c r="F503" s="79">
        <v>1000</v>
      </c>
      <c r="G503" s="11" t="s">
        <v>1359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6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</row>
    <row r="504" spans="1:98" s="8" customFormat="1" x14ac:dyDescent="0.25">
      <c r="A504" s="63">
        <v>503</v>
      </c>
      <c r="B504" s="11" t="s">
        <v>94</v>
      </c>
      <c r="C504" s="11" t="s">
        <v>619</v>
      </c>
      <c r="D504" s="11" t="s">
        <v>74</v>
      </c>
      <c r="E504" s="11" t="s">
        <v>801</v>
      </c>
      <c r="F504" s="79">
        <v>2000</v>
      </c>
      <c r="G504" s="11" t="s">
        <v>1360</v>
      </c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6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</row>
    <row r="505" spans="1:98" s="8" customFormat="1" x14ac:dyDescent="0.25">
      <c r="A505" s="63">
        <v>504</v>
      </c>
      <c r="B505" s="11" t="s">
        <v>94</v>
      </c>
      <c r="C505" s="11" t="s">
        <v>619</v>
      </c>
      <c r="D505" s="11" t="s">
        <v>74</v>
      </c>
      <c r="E505" s="11" t="s">
        <v>802</v>
      </c>
      <c r="F505" s="79">
        <v>1000</v>
      </c>
      <c r="G505" s="11" t="s">
        <v>1361</v>
      </c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6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</row>
    <row r="506" spans="1:98" s="8" customFormat="1" x14ac:dyDescent="0.25">
      <c r="A506" s="63">
        <v>505</v>
      </c>
      <c r="B506" s="11" t="s">
        <v>94</v>
      </c>
      <c r="C506" s="11" t="s">
        <v>634</v>
      </c>
      <c r="D506" s="11" t="s">
        <v>74</v>
      </c>
      <c r="E506" s="11" t="s">
        <v>803</v>
      </c>
      <c r="F506" s="79">
        <v>3000</v>
      </c>
      <c r="G506" s="11" t="s">
        <v>1362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6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</row>
    <row r="507" spans="1:98" s="8" customFormat="1" x14ac:dyDescent="0.25">
      <c r="A507" s="63">
        <v>506</v>
      </c>
      <c r="B507" s="11" t="s">
        <v>94</v>
      </c>
      <c r="C507" s="11" t="s">
        <v>634</v>
      </c>
      <c r="D507" s="11" t="s">
        <v>74</v>
      </c>
      <c r="E507" s="11" t="s">
        <v>804</v>
      </c>
      <c r="F507" s="79">
        <v>750</v>
      </c>
      <c r="G507" s="11" t="s">
        <v>1363</v>
      </c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6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</row>
    <row r="508" spans="1:98" s="8" customFormat="1" x14ac:dyDescent="0.25">
      <c r="A508" s="63">
        <v>507</v>
      </c>
      <c r="B508" s="11" t="s">
        <v>94</v>
      </c>
      <c r="C508" s="11" t="s">
        <v>634</v>
      </c>
      <c r="D508" s="11" t="s">
        <v>74</v>
      </c>
      <c r="E508" s="11" t="s">
        <v>805</v>
      </c>
      <c r="F508" s="79">
        <v>7500</v>
      </c>
      <c r="G508" s="11" t="s">
        <v>1364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6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</row>
    <row r="509" spans="1:98" s="8" customFormat="1" x14ac:dyDescent="0.25">
      <c r="A509" s="63">
        <v>508</v>
      </c>
      <c r="B509" s="11" t="s">
        <v>94</v>
      </c>
      <c r="C509" s="11" t="s">
        <v>634</v>
      </c>
      <c r="D509" s="11" t="s">
        <v>74</v>
      </c>
      <c r="E509" s="11" t="s">
        <v>806</v>
      </c>
      <c r="F509" s="79">
        <v>1000</v>
      </c>
      <c r="G509" s="11" t="s">
        <v>1365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6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</row>
    <row r="510" spans="1:98" s="8" customFormat="1" x14ac:dyDescent="0.25">
      <c r="A510" s="63">
        <v>509</v>
      </c>
      <c r="B510" s="11" t="s">
        <v>94</v>
      </c>
      <c r="C510" s="11" t="s">
        <v>634</v>
      </c>
      <c r="D510" s="11" t="s">
        <v>74</v>
      </c>
      <c r="E510" s="11" t="s">
        <v>807</v>
      </c>
      <c r="F510" s="79">
        <v>1500</v>
      </c>
      <c r="G510" s="11" t="s">
        <v>1366</v>
      </c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6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</row>
    <row r="511" spans="1:98" s="8" customFormat="1" x14ac:dyDescent="0.25">
      <c r="A511" s="63">
        <v>510</v>
      </c>
      <c r="B511" s="11" t="s">
        <v>94</v>
      </c>
      <c r="C511" s="11" t="s">
        <v>634</v>
      </c>
      <c r="D511" s="11" t="s">
        <v>74</v>
      </c>
      <c r="E511" s="11" t="s">
        <v>808</v>
      </c>
      <c r="F511" s="79">
        <v>375</v>
      </c>
      <c r="G511" s="11" t="s">
        <v>1367</v>
      </c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6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</row>
    <row r="512" spans="1:98" s="8" customFormat="1" x14ac:dyDescent="0.25">
      <c r="A512" s="63">
        <v>511</v>
      </c>
      <c r="B512" s="11" t="s">
        <v>94</v>
      </c>
      <c r="C512" s="11" t="s">
        <v>634</v>
      </c>
      <c r="D512" s="11" t="s">
        <v>74</v>
      </c>
      <c r="E512" s="11" t="s">
        <v>809</v>
      </c>
      <c r="F512" s="79">
        <v>3750</v>
      </c>
      <c r="G512" s="11" t="s">
        <v>1368</v>
      </c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6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</row>
    <row r="513" spans="1:98" s="8" customFormat="1" x14ac:dyDescent="0.25">
      <c r="A513" s="63">
        <v>512</v>
      </c>
      <c r="B513" s="11" t="s">
        <v>94</v>
      </c>
      <c r="C513" s="11" t="s">
        <v>634</v>
      </c>
      <c r="D513" s="11" t="s">
        <v>74</v>
      </c>
      <c r="E513" s="11" t="s">
        <v>810</v>
      </c>
      <c r="F513" s="79">
        <v>500</v>
      </c>
      <c r="G513" s="11" t="s">
        <v>1369</v>
      </c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6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</row>
    <row r="514" spans="1:98" s="8" customFormat="1" x14ac:dyDescent="0.25">
      <c r="A514" s="63">
        <v>513</v>
      </c>
      <c r="B514" s="11" t="s">
        <v>94</v>
      </c>
      <c r="C514" s="11" t="s">
        <v>634</v>
      </c>
      <c r="D514" s="11" t="s">
        <v>74</v>
      </c>
      <c r="E514" s="11" t="s">
        <v>811</v>
      </c>
      <c r="F514" s="79">
        <v>15000</v>
      </c>
      <c r="G514" s="11" t="s">
        <v>1370</v>
      </c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6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</row>
    <row r="515" spans="1:98" s="8" customFormat="1" x14ac:dyDescent="0.25">
      <c r="A515" s="63">
        <v>514</v>
      </c>
      <c r="B515" s="11" t="s">
        <v>94</v>
      </c>
      <c r="C515" s="11" t="s">
        <v>634</v>
      </c>
      <c r="D515" s="11" t="s">
        <v>74</v>
      </c>
      <c r="E515" s="11" t="s">
        <v>812</v>
      </c>
      <c r="F515" s="79">
        <v>20000</v>
      </c>
      <c r="G515" s="11" t="s">
        <v>1371</v>
      </c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6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</row>
    <row r="516" spans="1:98" s="8" customFormat="1" x14ac:dyDescent="0.25">
      <c r="A516" s="63">
        <v>515</v>
      </c>
      <c r="B516" s="11" t="s">
        <v>94</v>
      </c>
      <c r="C516" s="11" t="s">
        <v>622</v>
      </c>
      <c r="D516" s="11" t="s">
        <v>74</v>
      </c>
      <c r="E516" s="11" t="s">
        <v>813</v>
      </c>
      <c r="F516" s="79">
        <v>3500</v>
      </c>
      <c r="G516" s="11" t="s">
        <v>1372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6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</row>
    <row r="517" spans="1:98" s="8" customFormat="1" x14ac:dyDescent="0.25">
      <c r="A517" s="63">
        <v>516</v>
      </c>
      <c r="B517" s="11" t="s">
        <v>94</v>
      </c>
      <c r="C517" s="11" t="s">
        <v>622</v>
      </c>
      <c r="D517" s="11" t="s">
        <v>74</v>
      </c>
      <c r="E517" s="11" t="s">
        <v>814</v>
      </c>
      <c r="F517" s="79">
        <v>7500</v>
      </c>
      <c r="G517" s="11" t="s">
        <v>1373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6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</row>
    <row r="518" spans="1:98" s="8" customFormat="1" x14ac:dyDescent="0.25">
      <c r="A518" s="63">
        <v>517</v>
      </c>
      <c r="B518" s="11" t="s">
        <v>94</v>
      </c>
      <c r="C518" s="11" t="s">
        <v>622</v>
      </c>
      <c r="D518" s="11" t="s">
        <v>74</v>
      </c>
      <c r="E518" s="11" t="s">
        <v>815</v>
      </c>
      <c r="F518" s="79">
        <v>2000</v>
      </c>
      <c r="G518" s="11" t="s">
        <v>1374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6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</row>
    <row r="519" spans="1:98" s="8" customFormat="1" x14ac:dyDescent="0.25">
      <c r="A519" s="63">
        <v>518</v>
      </c>
      <c r="B519" s="11" t="s">
        <v>94</v>
      </c>
      <c r="C519" s="11" t="s">
        <v>618</v>
      </c>
      <c r="D519" s="11" t="s">
        <v>75</v>
      </c>
      <c r="E519" s="11" t="s">
        <v>816</v>
      </c>
      <c r="F519" s="79">
        <v>150</v>
      </c>
      <c r="G519" s="11" t="s">
        <v>1375</v>
      </c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6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</row>
    <row r="520" spans="1:98" s="8" customFormat="1" x14ac:dyDescent="0.25">
      <c r="A520" s="63">
        <v>519</v>
      </c>
      <c r="B520" s="11" t="s">
        <v>94</v>
      </c>
      <c r="C520" s="11" t="s">
        <v>340</v>
      </c>
      <c r="D520" s="11" t="s">
        <v>75</v>
      </c>
      <c r="E520" s="11" t="s">
        <v>817</v>
      </c>
      <c r="F520" s="79">
        <v>50</v>
      </c>
      <c r="G520" s="11" t="s">
        <v>1376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6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</row>
    <row r="521" spans="1:98" s="8" customFormat="1" x14ac:dyDescent="0.25">
      <c r="A521" s="63">
        <v>520</v>
      </c>
      <c r="B521" s="11" t="s">
        <v>94</v>
      </c>
      <c r="C521" s="11" t="s">
        <v>618</v>
      </c>
      <c r="D521" s="11" t="s">
        <v>75</v>
      </c>
      <c r="E521" s="11" t="s">
        <v>77</v>
      </c>
      <c r="F521" s="79">
        <v>3</v>
      </c>
      <c r="G521" s="11" t="s">
        <v>1377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6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</row>
    <row r="522" spans="1:98" s="8" customFormat="1" x14ac:dyDescent="0.25">
      <c r="A522" s="63">
        <v>521</v>
      </c>
      <c r="B522" s="11" t="s">
        <v>94</v>
      </c>
      <c r="C522" s="11" t="s">
        <v>618</v>
      </c>
      <c r="D522" s="11" t="s">
        <v>75</v>
      </c>
      <c r="E522" s="11" t="s">
        <v>95</v>
      </c>
      <c r="F522" s="79">
        <v>3</v>
      </c>
      <c r="G522" s="11" t="s">
        <v>1378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6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</row>
    <row r="523" spans="1:98" s="8" customFormat="1" x14ac:dyDescent="0.25">
      <c r="A523" s="63">
        <v>522</v>
      </c>
      <c r="B523" s="11" t="s">
        <v>94</v>
      </c>
      <c r="C523" s="11" t="s">
        <v>340</v>
      </c>
      <c r="D523" s="11" t="s">
        <v>75</v>
      </c>
      <c r="E523" s="11" t="s">
        <v>78</v>
      </c>
      <c r="F523" s="79">
        <v>0</v>
      </c>
      <c r="G523" s="11" t="s">
        <v>1379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6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</row>
    <row r="524" spans="1:98" s="8" customFormat="1" x14ac:dyDescent="0.25">
      <c r="A524" s="63">
        <v>523</v>
      </c>
      <c r="B524" s="11" t="s">
        <v>94</v>
      </c>
      <c r="C524" s="11" t="s">
        <v>818</v>
      </c>
      <c r="D524" s="11" t="s">
        <v>75</v>
      </c>
      <c r="E524" s="11" t="s">
        <v>819</v>
      </c>
      <c r="F524" s="79">
        <v>350</v>
      </c>
      <c r="G524" s="11" t="s">
        <v>1380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6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</row>
    <row r="525" spans="1:98" s="8" customFormat="1" x14ac:dyDescent="0.25">
      <c r="A525" s="63">
        <v>524</v>
      </c>
      <c r="B525" s="11" t="s">
        <v>94</v>
      </c>
      <c r="C525" s="11" t="s">
        <v>820</v>
      </c>
      <c r="D525" s="11" t="s">
        <v>75</v>
      </c>
      <c r="E525" s="11" t="s">
        <v>821</v>
      </c>
      <c r="F525" s="79">
        <v>250</v>
      </c>
      <c r="G525" s="11" t="s">
        <v>1381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6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</row>
    <row r="526" spans="1:98" s="8" customFormat="1" x14ac:dyDescent="0.25">
      <c r="A526" s="63">
        <v>525</v>
      </c>
      <c r="B526" s="11" t="s">
        <v>94</v>
      </c>
      <c r="C526" s="11" t="s">
        <v>345</v>
      </c>
      <c r="D526" s="11" t="s">
        <v>75</v>
      </c>
      <c r="E526" s="11" t="s">
        <v>347</v>
      </c>
      <c r="F526" s="79">
        <v>0</v>
      </c>
      <c r="G526" s="11" t="s">
        <v>1382</v>
      </c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6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</row>
    <row r="527" spans="1:98" s="8" customFormat="1" x14ac:dyDescent="0.25">
      <c r="A527" s="63">
        <v>526</v>
      </c>
      <c r="B527" s="11" t="s">
        <v>94</v>
      </c>
      <c r="C527" s="11" t="s">
        <v>345</v>
      </c>
      <c r="D527" s="11" t="s">
        <v>75</v>
      </c>
      <c r="E527" s="11" t="s">
        <v>348</v>
      </c>
      <c r="F527" s="79">
        <v>0</v>
      </c>
      <c r="G527" s="11" t="s">
        <v>1383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6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</row>
    <row r="528" spans="1:98" s="8" customFormat="1" x14ac:dyDescent="0.25">
      <c r="A528" s="63">
        <v>527</v>
      </c>
      <c r="B528" s="11" t="s">
        <v>94</v>
      </c>
      <c r="C528" s="11" t="s">
        <v>345</v>
      </c>
      <c r="D528" s="11" t="s">
        <v>75</v>
      </c>
      <c r="E528" s="11" t="s">
        <v>346</v>
      </c>
      <c r="F528" s="79">
        <v>0</v>
      </c>
      <c r="G528" s="11" t="s">
        <v>1384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6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</row>
    <row r="529" spans="1:99" s="8" customFormat="1" x14ac:dyDescent="0.25">
      <c r="A529" s="63">
        <v>528</v>
      </c>
      <c r="B529" s="11" t="s">
        <v>94</v>
      </c>
      <c r="C529" s="11" t="s">
        <v>618</v>
      </c>
      <c r="D529" s="11" t="s">
        <v>75</v>
      </c>
      <c r="E529" s="11" t="s">
        <v>822</v>
      </c>
      <c r="F529" s="79">
        <v>3</v>
      </c>
      <c r="G529" s="11" t="s">
        <v>1385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6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</row>
    <row r="530" spans="1:99" s="8" customFormat="1" x14ac:dyDescent="0.25">
      <c r="A530" s="63">
        <v>529</v>
      </c>
      <c r="B530" s="11" t="s">
        <v>94</v>
      </c>
      <c r="C530" s="11" t="s">
        <v>349</v>
      </c>
      <c r="D530" s="11" t="s">
        <v>82</v>
      </c>
      <c r="E530" s="11" t="s">
        <v>83</v>
      </c>
      <c r="F530" s="79">
        <v>0</v>
      </c>
      <c r="G530" s="11" t="s">
        <v>1386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6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</row>
    <row r="531" spans="1:99" s="9" customFormat="1" x14ac:dyDescent="0.25">
      <c r="A531" s="63">
        <v>530</v>
      </c>
      <c r="B531" s="11" t="s">
        <v>94</v>
      </c>
      <c r="C531" s="11" t="s">
        <v>823</v>
      </c>
      <c r="D531" s="11" t="s">
        <v>82</v>
      </c>
      <c r="E531" s="11" t="s">
        <v>615</v>
      </c>
      <c r="F531" s="79">
        <v>100</v>
      </c>
      <c r="G531" s="11" t="s">
        <v>1387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6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</row>
    <row r="532" spans="1:99" s="9" customFormat="1" x14ac:dyDescent="0.25">
      <c r="A532" s="63">
        <v>531</v>
      </c>
      <c r="B532" s="11" t="s">
        <v>94</v>
      </c>
      <c r="C532" s="11" t="s">
        <v>824</v>
      </c>
      <c r="D532" s="11" t="s">
        <v>82</v>
      </c>
      <c r="E532" s="11" t="s">
        <v>825</v>
      </c>
      <c r="F532" s="79">
        <v>0</v>
      </c>
      <c r="G532" s="11" t="s">
        <v>1388</v>
      </c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6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</row>
    <row r="533" spans="1:99" s="9" customFormat="1" x14ac:dyDescent="0.25">
      <c r="A533" s="63">
        <v>532</v>
      </c>
      <c r="B533" s="11" t="s">
        <v>94</v>
      </c>
      <c r="C533" s="11" t="s">
        <v>824</v>
      </c>
      <c r="D533" s="11" t="s">
        <v>82</v>
      </c>
      <c r="E533" s="11" t="s">
        <v>826</v>
      </c>
      <c r="F533" s="79">
        <v>250</v>
      </c>
      <c r="G533" s="11" t="s">
        <v>1389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6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</row>
    <row r="534" spans="1:99" s="9" customFormat="1" x14ac:dyDescent="0.25">
      <c r="A534" s="63">
        <v>533</v>
      </c>
      <c r="B534" s="11" t="s">
        <v>94</v>
      </c>
      <c r="C534" s="11" t="s">
        <v>350</v>
      </c>
      <c r="D534" s="11" t="s">
        <v>82</v>
      </c>
      <c r="E534" s="11" t="s">
        <v>85</v>
      </c>
      <c r="F534" s="79">
        <v>100</v>
      </c>
      <c r="G534" s="11" t="s">
        <v>1390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6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</row>
    <row r="535" spans="1:99" s="9" customFormat="1" x14ac:dyDescent="0.25">
      <c r="A535" s="63">
        <v>534</v>
      </c>
      <c r="B535" s="11" t="s">
        <v>94</v>
      </c>
      <c r="C535" s="11" t="s">
        <v>350</v>
      </c>
      <c r="D535" s="11" t="s">
        <v>82</v>
      </c>
      <c r="E535" s="11" t="s">
        <v>84</v>
      </c>
      <c r="F535" s="79">
        <v>400</v>
      </c>
      <c r="G535" s="11" t="s">
        <v>1391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6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</row>
    <row r="536" spans="1:99" s="9" customFormat="1" x14ac:dyDescent="0.25">
      <c r="A536" s="63">
        <v>535</v>
      </c>
      <c r="B536" s="11" t="s">
        <v>94</v>
      </c>
      <c r="C536" s="11" t="s">
        <v>350</v>
      </c>
      <c r="D536" s="11" t="s">
        <v>82</v>
      </c>
      <c r="E536" s="11" t="s">
        <v>614</v>
      </c>
      <c r="F536" s="79">
        <v>600</v>
      </c>
      <c r="G536" s="11" t="s">
        <v>1392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6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</row>
    <row r="537" spans="1:99" s="9" customFormat="1" x14ac:dyDescent="0.25">
      <c r="A537" s="63">
        <v>536</v>
      </c>
      <c r="B537" s="11" t="s">
        <v>94</v>
      </c>
      <c r="C537" s="11" t="s">
        <v>354</v>
      </c>
      <c r="D537" s="11" t="s">
        <v>82</v>
      </c>
      <c r="E537" s="11" t="s">
        <v>96</v>
      </c>
      <c r="F537" s="79">
        <v>300</v>
      </c>
      <c r="G537" s="11" t="s">
        <v>1393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6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</row>
    <row r="538" spans="1:99" s="9" customFormat="1" x14ac:dyDescent="0.25">
      <c r="A538" s="63">
        <v>537</v>
      </c>
      <c r="B538" s="11" t="s">
        <v>94</v>
      </c>
      <c r="C538" s="11" t="s">
        <v>355</v>
      </c>
      <c r="D538" s="11" t="s">
        <v>82</v>
      </c>
      <c r="E538" s="11" t="s">
        <v>97</v>
      </c>
      <c r="F538" s="79">
        <v>700</v>
      </c>
      <c r="G538" s="11" t="s">
        <v>1394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6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</row>
    <row r="539" spans="1:99" s="9" customFormat="1" x14ac:dyDescent="0.25">
      <c r="A539" s="63">
        <v>538</v>
      </c>
      <c r="B539" s="11" t="s">
        <v>94</v>
      </c>
      <c r="C539" s="11" t="s">
        <v>356</v>
      </c>
      <c r="D539" s="11" t="s">
        <v>82</v>
      </c>
      <c r="E539" s="11" t="s">
        <v>98</v>
      </c>
      <c r="F539" s="79">
        <v>700</v>
      </c>
      <c r="G539" s="11" t="s">
        <v>1395</v>
      </c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6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</row>
    <row r="540" spans="1:99" s="9" customFormat="1" x14ac:dyDescent="0.25">
      <c r="A540" s="63">
        <v>539</v>
      </c>
      <c r="B540" s="11" t="s">
        <v>94</v>
      </c>
      <c r="C540" s="11" t="s">
        <v>827</v>
      </c>
      <c r="D540" s="11" t="s">
        <v>86</v>
      </c>
      <c r="E540" s="11" t="s">
        <v>828</v>
      </c>
      <c r="F540" s="79">
        <v>250000</v>
      </c>
      <c r="G540" s="11" t="s">
        <v>1396</v>
      </c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6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</row>
    <row r="541" spans="1:99" s="9" customFormat="1" x14ac:dyDescent="0.25">
      <c r="A541" s="63">
        <v>540</v>
      </c>
      <c r="B541" s="11" t="s">
        <v>94</v>
      </c>
      <c r="C541" s="11" t="s">
        <v>829</v>
      </c>
      <c r="D541" s="11" t="s">
        <v>86</v>
      </c>
      <c r="E541" s="11" t="s">
        <v>830</v>
      </c>
      <c r="F541" s="79">
        <v>0</v>
      </c>
      <c r="G541" s="11" t="s">
        <v>1397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6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</row>
    <row r="542" spans="1:99" x14ac:dyDescent="0.25">
      <c r="A542" s="63">
        <v>541</v>
      </c>
      <c r="B542" s="11" t="s">
        <v>94</v>
      </c>
      <c r="C542" s="11" t="s">
        <v>831</v>
      </c>
      <c r="D542" s="11" t="s">
        <v>86</v>
      </c>
      <c r="E542" s="11" t="s">
        <v>832</v>
      </c>
      <c r="F542" s="79">
        <v>0</v>
      </c>
      <c r="G542" s="11" t="s">
        <v>1398</v>
      </c>
      <c r="AO542" s="6"/>
      <c r="CU542" s="4"/>
    </row>
    <row r="543" spans="1:99" x14ac:dyDescent="0.25">
      <c r="A543" s="64">
        <v>542</v>
      </c>
      <c r="B543" s="49" t="s">
        <v>99</v>
      </c>
      <c r="C543" s="49" t="s">
        <v>833</v>
      </c>
      <c r="D543" s="49" t="s">
        <v>0</v>
      </c>
      <c r="E543" s="49" t="s">
        <v>834</v>
      </c>
      <c r="F543" s="80">
        <v>3000</v>
      </c>
      <c r="G543" s="48" t="s">
        <v>1055</v>
      </c>
      <c r="AO543" s="6"/>
      <c r="CU543" s="4"/>
    </row>
    <row r="544" spans="1:99" s="5" customFormat="1" x14ac:dyDescent="0.25">
      <c r="A544" s="64">
        <v>543</v>
      </c>
      <c r="B544" s="49" t="s">
        <v>99</v>
      </c>
      <c r="C544" s="49" t="s">
        <v>835</v>
      </c>
      <c r="D544" s="49" t="s">
        <v>0</v>
      </c>
      <c r="E544" s="49" t="s">
        <v>836</v>
      </c>
      <c r="F544" s="80">
        <v>1500</v>
      </c>
      <c r="G544" s="14" t="s">
        <v>872</v>
      </c>
    </row>
    <row r="545" spans="1:7" s="5" customFormat="1" x14ac:dyDescent="0.25">
      <c r="A545" s="64">
        <v>544</v>
      </c>
      <c r="B545" s="49" t="s">
        <v>99</v>
      </c>
      <c r="C545" s="49" t="s">
        <v>837</v>
      </c>
      <c r="D545" s="49" t="s">
        <v>1415</v>
      </c>
      <c r="E545" s="49" t="s">
        <v>838</v>
      </c>
      <c r="F545" s="80">
        <v>300</v>
      </c>
      <c r="G545" s="49" t="s">
        <v>1401</v>
      </c>
    </row>
    <row r="546" spans="1:7" s="5" customFormat="1" x14ac:dyDescent="0.25">
      <c r="A546" s="64">
        <v>545</v>
      </c>
      <c r="B546" s="49" t="s">
        <v>99</v>
      </c>
      <c r="C546" s="49" t="s">
        <v>839</v>
      </c>
      <c r="D546" s="49" t="s">
        <v>1415</v>
      </c>
      <c r="E546" s="49" t="s">
        <v>840</v>
      </c>
      <c r="F546" s="80">
        <v>500</v>
      </c>
      <c r="G546" s="49" t="s">
        <v>1402</v>
      </c>
    </row>
    <row r="547" spans="1:7" s="5" customFormat="1" x14ac:dyDescent="0.25">
      <c r="A547" s="64">
        <v>546</v>
      </c>
      <c r="B547" s="49" t="s">
        <v>99</v>
      </c>
      <c r="C547" s="49" t="s">
        <v>841</v>
      </c>
      <c r="D547" s="49" t="s">
        <v>74</v>
      </c>
      <c r="E547" s="49" t="s">
        <v>842</v>
      </c>
      <c r="F547" s="80">
        <v>1500</v>
      </c>
      <c r="G547" s="49" t="s">
        <v>1403</v>
      </c>
    </row>
    <row r="548" spans="1:7" s="5" customFormat="1" x14ac:dyDescent="0.25">
      <c r="A548" s="64">
        <v>547</v>
      </c>
      <c r="B548" s="49" t="s">
        <v>99</v>
      </c>
      <c r="C548" s="49" t="s">
        <v>843</v>
      </c>
      <c r="D548" s="49" t="s">
        <v>74</v>
      </c>
      <c r="E548" s="49" t="s">
        <v>844</v>
      </c>
      <c r="F548" s="80">
        <v>3000</v>
      </c>
      <c r="G548" s="49" t="s">
        <v>1404</v>
      </c>
    </row>
    <row r="549" spans="1:7" s="5" customFormat="1" x14ac:dyDescent="0.25">
      <c r="A549" s="64">
        <v>548</v>
      </c>
      <c r="B549" s="49" t="s">
        <v>99</v>
      </c>
      <c r="C549" s="49" t="s">
        <v>845</v>
      </c>
      <c r="D549" s="49" t="s">
        <v>74</v>
      </c>
      <c r="E549" s="49" t="s">
        <v>846</v>
      </c>
      <c r="F549" s="80">
        <v>3000</v>
      </c>
      <c r="G549" s="49" t="s">
        <v>1405</v>
      </c>
    </row>
    <row r="550" spans="1:7" s="5" customFormat="1" x14ac:dyDescent="0.25">
      <c r="A550" s="64">
        <v>549</v>
      </c>
      <c r="B550" s="49" t="s">
        <v>99</v>
      </c>
      <c r="C550" s="49" t="s">
        <v>340</v>
      </c>
      <c r="D550" s="49" t="s">
        <v>75</v>
      </c>
      <c r="E550" s="49" t="s">
        <v>816</v>
      </c>
      <c r="F550" s="80">
        <v>25</v>
      </c>
      <c r="G550" s="49" t="s">
        <v>1406</v>
      </c>
    </row>
    <row r="551" spans="1:7" s="5" customFormat="1" x14ac:dyDescent="0.25">
      <c r="A551" s="64">
        <v>550</v>
      </c>
      <c r="B551" s="49" t="s">
        <v>99</v>
      </c>
      <c r="C551" s="49" t="s">
        <v>340</v>
      </c>
      <c r="D551" s="49" t="s">
        <v>75</v>
      </c>
      <c r="E551" s="49" t="s">
        <v>847</v>
      </c>
      <c r="F551" s="80">
        <v>0</v>
      </c>
      <c r="G551" s="49" t="s">
        <v>1408</v>
      </c>
    </row>
    <row r="552" spans="1:7" s="5" customFormat="1" x14ac:dyDescent="0.25">
      <c r="A552" s="64">
        <v>551</v>
      </c>
      <c r="B552" s="49" t="s">
        <v>99</v>
      </c>
      <c r="C552" s="49" t="s">
        <v>340</v>
      </c>
      <c r="D552" s="49" t="s">
        <v>75</v>
      </c>
      <c r="E552" s="49" t="s">
        <v>79</v>
      </c>
      <c r="F552" s="80">
        <v>100</v>
      </c>
      <c r="G552" s="49" t="s">
        <v>1407</v>
      </c>
    </row>
    <row r="553" spans="1:7" s="5" customFormat="1" x14ac:dyDescent="0.25">
      <c r="A553" s="64">
        <v>552</v>
      </c>
      <c r="B553" s="49" t="s">
        <v>99</v>
      </c>
      <c r="C553" s="49" t="s">
        <v>848</v>
      </c>
      <c r="D553" s="49" t="s">
        <v>82</v>
      </c>
      <c r="E553" s="49" t="s">
        <v>83</v>
      </c>
      <c r="F553" s="80">
        <v>0</v>
      </c>
      <c r="G553" s="49" t="s">
        <v>1409</v>
      </c>
    </row>
    <row r="554" spans="1:7" s="5" customFormat="1" x14ac:dyDescent="0.25">
      <c r="A554" s="65">
        <v>553</v>
      </c>
      <c r="B554" s="50" t="s">
        <v>8</v>
      </c>
      <c r="C554" s="50" t="s">
        <v>849</v>
      </c>
      <c r="D554" s="50" t="s">
        <v>1415</v>
      </c>
      <c r="E554" s="50" t="s">
        <v>850</v>
      </c>
      <c r="F554" s="81">
        <v>2000</v>
      </c>
      <c r="G554" s="50" t="s">
        <v>1410</v>
      </c>
    </row>
    <row r="555" spans="1:7" s="5" customFormat="1" x14ac:dyDescent="0.25">
      <c r="A555" s="65">
        <v>554</v>
      </c>
      <c r="B555" s="50" t="s">
        <v>8</v>
      </c>
      <c r="C555" s="50" t="s">
        <v>853</v>
      </c>
      <c r="D555" s="50" t="s">
        <v>1415</v>
      </c>
      <c r="E555" s="50" t="s">
        <v>854</v>
      </c>
      <c r="F555" s="81">
        <v>1000</v>
      </c>
      <c r="G555" s="50" t="s">
        <v>1411</v>
      </c>
    </row>
    <row r="556" spans="1:7" s="5" customFormat="1" x14ac:dyDescent="0.25">
      <c r="A556" s="65">
        <v>555</v>
      </c>
      <c r="B556" s="50" t="s">
        <v>8</v>
      </c>
      <c r="C556" s="50" t="s">
        <v>851</v>
      </c>
      <c r="D556" s="50" t="s">
        <v>9</v>
      </c>
      <c r="E556" s="50" t="s">
        <v>852</v>
      </c>
      <c r="F556" s="81">
        <v>10000</v>
      </c>
      <c r="G556" s="50" t="s">
        <v>1412</v>
      </c>
    </row>
    <row r="557" spans="1:7" s="5" customFormat="1" x14ac:dyDescent="0.25">
      <c r="A557" s="12"/>
      <c r="F557" s="82"/>
      <c r="G557" s="51"/>
    </row>
    <row r="558" spans="1:7" s="5" customFormat="1" x14ac:dyDescent="0.25">
      <c r="A558" s="12"/>
      <c r="F558" s="82"/>
      <c r="G558" s="51"/>
    </row>
    <row r="559" spans="1:7" s="5" customFormat="1" x14ac:dyDescent="0.25">
      <c r="A559" s="12"/>
      <c r="F559" s="82"/>
      <c r="G559" s="51"/>
    </row>
    <row r="560" spans="1:7" s="5" customFormat="1" x14ac:dyDescent="0.25">
      <c r="A560" s="12"/>
      <c r="F560" s="82"/>
      <c r="G560" s="51"/>
    </row>
    <row r="561" spans="1:7" s="5" customFormat="1" x14ac:dyDescent="0.25">
      <c r="A561" s="12"/>
      <c r="F561" s="82"/>
      <c r="G561" s="51"/>
    </row>
    <row r="562" spans="1:7" s="5" customFormat="1" x14ac:dyDescent="0.25">
      <c r="A562" s="12"/>
      <c r="F562" s="82"/>
      <c r="G562" s="51"/>
    </row>
    <row r="563" spans="1:7" s="5" customFormat="1" x14ac:dyDescent="0.25">
      <c r="A563" s="12"/>
      <c r="F563" s="82"/>
      <c r="G563" s="51"/>
    </row>
    <row r="564" spans="1:7" s="5" customFormat="1" x14ac:dyDescent="0.25">
      <c r="A564" s="12"/>
      <c r="F564" s="82"/>
      <c r="G564" s="51"/>
    </row>
    <row r="565" spans="1:7" s="5" customFormat="1" x14ac:dyDescent="0.25">
      <c r="A565" s="12"/>
      <c r="F565" s="82"/>
      <c r="G565" s="51"/>
    </row>
    <row r="566" spans="1:7" s="5" customFormat="1" x14ac:dyDescent="0.25">
      <c r="A566" s="12"/>
      <c r="F566" s="82"/>
      <c r="G566" s="51"/>
    </row>
    <row r="567" spans="1:7" s="5" customFormat="1" x14ac:dyDescent="0.25">
      <c r="A567" s="12"/>
      <c r="F567" s="82"/>
      <c r="G567" s="51"/>
    </row>
    <row r="568" spans="1:7" s="5" customFormat="1" x14ac:dyDescent="0.25">
      <c r="A568" s="12"/>
      <c r="F568" s="82"/>
      <c r="G568" s="51"/>
    </row>
    <row r="569" spans="1:7" s="5" customFormat="1" x14ac:dyDescent="0.25">
      <c r="A569" s="12"/>
      <c r="F569" s="82"/>
      <c r="G569" s="51"/>
    </row>
    <row r="570" spans="1:7" s="5" customFormat="1" x14ac:dyDescent="0.25">
      <c r="A570" s="12"/>
      <c r="F570" s="82"/>
      <c r="G570" s="51"/>
    </row>
    <row r="571" spans="1:7" s="5" customFormat="1" x14ac:dyDescent="0.25">
      <c r="A571" s="12"/>
      <c r="F571" s="82"/>
      <c r="G571" s="51"/>
    </row>
    <row r="572" spans="1:7" s="5" customFormat="1" x14ac:dyDescent="0.25">
      <c r="A572" s="12"/>
      <c r="F572" s="82"/>
      <c r="G572" s="51"/>
    </row>
    <row r="573" spans="1:7" s="5" customFormat="1" x14ac:dyDescent="0.25">
      <c r="A573" s="12"/>
      <c r="F573" s="82"/>
      <c r="G573" s="51"/>
    </row>
    <row r="574" spans="1:7" s="5" customFormat="1" x14ac:dyDescent="0.25">
      <c r="A574" s="12"/>
      <c r="F574" s="82"/>
      <c r="G574" s="51"/>
    </row>
    <row r="575" spans="1:7" s="5" customFormat="1" x14ac:dyDescent="0.25">
      <c r="A575" s="12"/>
      <c r="F575" s="82"/>
      <c r="G575" s="51"/>
    </row>
    <row r="576" spans="1:7" s="5" customFormat="1" x14ac:dyDescent="0.25">
      <c r="A576" s="12"/>
      <c r="F576" s="82"/>
      <c r="G576" s="51"/>
    </row>
    <row r="577" spans="1:7" s="5" customFormat="1" x14ac:dyDescent="0.25">
      <c r="A577" s="12"/>
      <c r="F577" s="82"/>
      <c r="G577" s="51"/>
    </row>
    <row r="578" spans="1:7" s="5" customFormat="1" x14ac:dyDescent="0.25">
      <c r="A578" s="12"/>
      <c r="F578" s="82"/>
      <c r="G578" s="51"/>
    </row>
    <row r="579" spans="1:7" s="5" customFormat="1" x14ac:dyDescent="0.25">
      <c r="A579" s="12"/>
      <c r="F579" s="82"/>
      <c r="G579" s="51"/>
    </row>
    <row r="580" spans="1:7" s="5" customFormat="1" x14ac:dyDescent="0.25">
      <c r="A580" s="12"/>
      <c r="F580" s="82"/>
      <c r="G580" s="51"/>
    </row>
    <row r="581" spans="1:7" s="5" customFormat="1" x14ac:dyDescent="0.25">
      <c r="A581" s="12"/>
      <c r="F581" s="82"/>
      <c r="G581" s="51"/>
    </row>
    <row r="582" spans="1:7" s="5" customFormat="1" x14ac:dyDescent="0.25">
      <c r="A582" s="12"/>
      <c r="F582" s="82"/>
      <c r="G582" s="51"/>
    </row>
    <row r="583" spans="1:7" s="5" customFormat="1" x14ac:dyDescent="0.25">
      <c r="A583" s="12"/>
      <c r="F583" s="82"/>
      <c r="G583" s="51"/>
    </row>
    <row r="584" spans="1:7" s="5" customFormat="1" x14ac:dyDescent="0.25">
      <c r="A584" s="12"/>
      <c r="F584" s="82"/>
      <c r="G584" s="51"/>
    </row>
    <row r="585" spans="1:7" s="5" customFormat="1" x14ac:dyDescent="0.25">
      <c r="A585" s="12"/>
      <c r="F585" s="82"/>
      <c r="G585" s="51"/>
    </row>
    <row r="586" spans="1:7" s="5" customFormat="1" x14ac:dyDescent="0.25">
      <c r="A586" s="12"/>
      <c r="F586" s="82"/>
      <c r="G586" s="51"/>
    </row>
    <row r="587" spans="1:7" s="5" customFormat="1" x14ac:dyDescent="0.25">
      <c r="A587" s="12"/>
      <c r="F587" s="82"/>
      <c r="G587" s="51"/>
    </row>
    <row r="588" spans="1:7" s="5" customFormat="1" x14ac:dyDescent="0.25">
      <c r="A588" s="12"/>
      <c r="F588" s="82"/>
      <c r="G588" s="51"/>
    </row>
    <row r="589" spans="1:7" s="5" customFormat="1" x14ac:dyDescent="0.25">
      <c r="A589" s="12"/>
      <c r="F589" s="82"/>
      <c r="G589" s="51"/>
    </row>
    <row r="590" spans="1:7" s="5" customFormat="1" x14ac:dyDescent="0.25">
      <c r="A590" s="12"/>
      <c r="F590" s="82"/>
      <c r="G590" s="51"/>
    </row>
    <row r="591" spans="1:7" s="5" customFormat="1" x14ac:dyDescent="0.25">
      <c r="A591" s="12"/>
      <c r="F591" s="82"/>
      <c r="G591" s="51"/>
    </row>
    <row r="592" spans="1:7" s="5" customFormat="1" x14ac:dyDescent="0.25">
      <c r="A592" s="12"/>
      <c r="F592" s="82"/>
      <c r="G592" s="51"/>
    </row>
    <row r="593" spans="1:7" s="5" customFormat="1" x14ac:dyDescent="0.25">
      <c r="A593" s="12"/>
      <c r="F593" s="82"/>
      <c r="G593" s="51"/>
    </row>
    <row r="594" spans="1:7" s="5" customFormat="1" x14ac:dyDescent="0.25">
      <c r="A594" s="12"/>
      <c r="F594" s="82"/>
      <c r="G594" s="51"/>
    </row>
    <row r="595" spans="1:7" s="5" customFormat="1" x14ac:dyDescent="0.25">
      <c r="A595" s="12"/>
      <c r="F595" s="82"/>
      <c r="G595" s="51"/>
    </row>
    <row r="596" spans="1:7" s="5" customFormat="1" x14ac:dyDescent="0.25">
      <c r="A596" s="12"/>
      <c r="F596" s="82"/>
      <c r="G596" s="51"/>
    </row>
    <row r="597" spans="1:7" s="5" customFormat="1" x14ac:dyDescent="0.25">
      <c r="A597" s="12"/>
      <c r="F597" s="82"/>
      <c r="G597" s="51"/>
    </row>
    <row r="598" spans="1:7" s="5" customFormat="1" x14ac:dyDescent="0.25">
      <c r="A598" s="12"/>
      <c r="F598" s="82"/>
      <c r="G598" s="51"/>
    </row>
    <row r="599" spans="1:7" s="5" customFormat="1" x14ac:dyDescent="0.25">
      <c r="A599" s="12"/>
      <c r="F599" s="82"/>
      <c r="G599" s="51"/>
    </row>
    <row r="600" spans="1:7" s="5" customFormat="1" x14ac:dyDescent="0.25">
      <c r="A600" s="12"/>
      <c r="F600" s="82"/>
      <c r="G600" s="51"/>
    </row>
    <row r="601" spans="1:7" s="5" customFormat="1" x14ac:dyDescent="0.25">
      <c r="A601" s="12"/>
      <c r="F601" s="82"/>
      <c r="G601" s="51"/>
    </row>
    <row r="602" spans="1:7" s="5" customFormat="1" x14ac:dyDescent="0.25">
      <c r="A602" s="12"/>
      <c r="F602" s="82"/>
      <c r="G602" s="51"/>
    </row>
    <row r="603" spans="1:7" s="5" customFormat="1" x14ac:dyDescent="0.25">
      <c r="A603" s="12"/>
      <c r="F603" s="82"/>
      <c r="G603" s="51"/>
    </row>
    <row r="604" spans="1:7" s="5" customFormat="1" x14ac:dyDescent="0.25">
      <c r="A604" s="12"/>
      <c r="F604" s="82"/>
      <c r="G604" s="51"/>
    </row>
    <row r="605" spans="1:7" s="5" customFormat="1" x14ac:dyDescent="0.25">
      <c r="A605" s="12"/>
      <c r="F605" s="82"/>
      <c r="G605" s="51"/>
    </row>
    <row r="606" spans="1:7" s="5" customFormat="1" x14ac:dyDescent="0.25">
      <c r="A606" s="12"/>
      <c r="F606" s="82"/>
      <c r="G606" s="51"/>
    </row>
    <row r="607" spans="1:7" s="5" customFormat="1" x14ac:dyDescent="0.25">
      <c r="A607" s="12"/>
      <c r="F607" s="82"/>
      <c r="G607" s="51"/>
    </row>
    <row r="608" spans="1:7" s="5" customFormat="1" x14ac:dyDescent="0.25">
      <c r="A608" s="12"/>
      <c r="F608" s="82"/>
      <c r="G608" s="51"/>
    </row>
    <row r="609" spans="1:7" s="5" customFormat="1" x14ac:dyDescent="0.25">
      <c r="A609" s="12"/>
      <c r="F609" s="82"/>
      <c r="G609" s="51"/>
    </row>
    <row r="610" spans="1:7" s="5" customFormat="1" x14ac:dyDescent="0.25">
      <c r="A610" s="12"/>
      <c r="F610" s="82"/>
      <c r="G610" s="51"/>
    </row>
    <row r="611" spans="1:7" s="5" customFormat="1" x14ac:dyDescent="0.25">
      <c r="A611" s="12"/>
      <c r="F611" s="82"/>
      <c r="G611" s="51"/>
    </row>
    <row r="612" spans="1:7" s="5" customFormat="1" x14ac:dyDescent="0.25">
      <c r="A612" s="12"/>
      <c r="F612" s="82"/>
      <c r="G612" s="51"/>
    </row>
    <row r="613" spans="1:7" s="5" customFormat="1" x14ac:dyDescent="0.25">
      <c r="A613" s="12"/>
      <c r="F613" s="82"/>
      <c r="G613" s="51"/>
    </row>
    <row r="614" spans="1:7" s="5" customFormat="1" x14ac:dyDescent="0.25">
      <c r="A614" s="12"/>
      <c r="F614" s="82"/>
      <c r="G614" s="51"/>
    </row>
    <row r="615" spans="1:7" s="5" customFormat="1" x14ac:dyDescent="0.25">
      <c r="A615" s="12"/>
      <c r="F615" s="82"/>
      <c r="G615" s="51"/>
    </row>
    <row r="616" spans="1:7" s="5" customFormat="1" x14ac:dyDescent="0.25">
      <c r="A616" s="12"/>
      <c r="F616" s="82"/>
      <c r="G616" s="51"/>
    </row>
    <row r="617" spans="1:7" s="5" customFormat="1" x14ac:dyDescent="0.25">
      <c r="A617" s="12"/>
      <c r="F617" s="82"/>
      <c r="G617" s="51"/>
    </row>
    <row r="618" spans="1:7" s="5" customFormat="1" x14ac:dyDescent="0.25">
      <c r="A618" s="12"/>
      <c r="F618" s="82"/>
      <c r="G618" s="51"/>
    </row>
    <row r="619" spans="1:7" s="5" customFormat="1" x14ac:dyDescent="0.25">
      <c r="A619" s="12"/>
      <c r="F619" s="82"/>
      <c r="G619" s="51"/>
    </row>
    <row r="620" spans="1:7" s="5" customFormat="1" x14ac:dyDescent="0.25">
      <c r="A620" s="12"/>
      <c r="F620" s="82"/>
      <c r="G620" s="51"/>
    </row>
    <row r="621" spans="1:7" s="5" customFormat="1" x14ac:dyDescent="0.25">
      <c r="A621" s="12"/>
      <c r="F621" s="82"/>
      <c r="G621" s="51"/>
    </row>
    <row r="622" spans="1:7" s="5" customFormat="1" x14ac:dyDescent="0.25">
      <c r="A622" s="12"/>
      <c r="F622" s="82"/>
      <c r="G622" s="51"/>
    </row>
    <row r="623" spans="1:7" s="5" customFormat="1" x14ac:dyDescent="0.25">
      <c r="A623" s="12"/>
      <c r="F623" s="82"/>
      <c r="G623" s="51"/>
    </row>
    <row r="624" spans="1:7" s="5" customFormat="1" x14ac:dyDescent="0.25">
      <c r="A624" s="12"/>
      <c r="F624" s="82"/>
      <c r="G624" s="51"/>
    </row>
    <row r="625" spans="1:7" s="5" customFormat="1" x14ac:dyDescent="0.25">
      <c r="A625" s="12"/>
      <c r="F625" s="82"/>
      <c r="G625" s="51"/>
    </row>
    <row r="626" spans="1:7" s="5" customFormat="1" x14ac:dyDescent="0.25">
      <c r="A626" s="12"/>
      <c r="F626" s="82"/>
      <c r="G626" s="51"/>
    </row>
    <row r="627" spans="1:7" s="5" customFormat="1" x14ac:dyDescent="0.25">
      <c r="A627" s="12"/>
      <c r="F627" s="82"/>
      <c r="G627" s="51"/>
    </row>
    <row r="628" spans="1:7" s="5" customFormat="1" x14ac:dyDescent="0.25">
      <c r="A628" s="12"/>
      <c r="F628" s="82"/>
      <c r="G628" s="51"/>
    </row>
    <row r="629" spans="1:7" s="5" customFormat="1" x14ac:dyDescent="0.25">
      <c r="A629" s="12"/>
      <c r="F629" s="82"/>
      <c r="G629" s="51"/>
    </row>
    <row r="630" spans="1:7" s="5" customFormat="1" x14ac:dyDescent="0.25">
      <c r="A630" s="12"/>
      <c r="F630" s="82"/>
      <c r="G630" s="51"/>
    </row>
    <row r="631" spans="1:7" s="5" customFormat="1" x14ac:dyDescent="0.25">
      <c r="A631" s="12"/>
      <c r="F631" s="82"/>
      <c r="G631" s="51"/>
    </row>
    <row r="632" spans="1:7" s="5" customFormat="1" x14ac:dyDescent="0.25">
      <c r="A632" s="12"/>
      <c r="F632" s="82"/>
      <c r="G632" s="51"/>
    </row>
    <row r="633" spans="1:7" s="5" customFormat="1" x14ac:dyDescent="0.25">
      <c r="A633" s="12"/>
      <c r="F633" s="82"/>
      <c r="G633" s="51"/>
    </row>
    <row r="634" spans="1:7" s="5" customFormat="1" x14ac:dyDescent="0.25">
      <c r="A634" s="12"/>
      <c r="F634" s="82"/>
      <c r="G634" s="51"/>
    </row>
    <row r="635" spans="1:7" s="5" customFormat="1" x14ac:dyDescent="0.25">
      <c r="A635" s="12"/>
      <c r="F635" s="82"/>
      <c r="G635" s="51"/>
    </row>
    <row r="636" spans="1:7" s="5" customFormat="1" x14ac:dyDescent="0.25">
      <c r="A636" s="12"/>
      <c r="F636" s="82"/>
      <c r="G636" s="51"/>
    </row>
    <row r="637" spans="1:7" s="5" customFormat="1" x14ac:dyDescent="0.25">
      <c r="A637" s="12"/>
      <c r="F637" s="82"/>
      <c r="G637" s="51"/>
    </row>
    <row r="638" spans="1:7" s="5" customFormat="1" x14ac:dyDescent="0.25">
      <c r="A638" s="12"/>
      <c r="F638" s="82"/>
      <c r="G638" s="51"/>
    </row>
    <row r="639" spans="1:7" s="5" customFormat="1" x14ac:dyDescent="0.25">
      <c r="A639" s="12"/>
      <c r="F639" s="82"/>
      <c r="G639" s="51"/>
    </row>
    <row r="640" spans="1:7" s="5" customFormat="1" x14ac:dyDescent="0.25">
      <c r="A640" s="12"/>
      <c r="F640" s="82"/>
      <c r="G640" s="51"/>
    </row>
    <row r="641" spans="1:7" s="5" customFormat="1" x14ac:dyDescent="0.25">
      <c r="A641" s="12"/>
      <c r="F641" s="82"/>
      <c r="G641" s="51"/>
    </row>
    <row r="642" spans="1:7" s="5" customFormat="1" x14ac:dyDescent="0.25">
      <c r="A642" s="12"/>
      <c r="F642" s="82"/>
      <c r="G642" s="51"/>
    </row>
    <row r="643" spans="1:7" s="5" customFormat="1" x14ac:dyDescent="0.25">
      <c r="A643" s="12"/>
      <c r="F643" s="82"/>
      <c r="G643" s="51"/>
    </row>
    <row r="644" spans="1:7" s="5" customFormat="1" x14ac:dyDescent="0.25">
      <c r="A644" s="12"/>
      <c r="F644" s="82"/>
      <c r="G644" s="51"/>
    </row>
    <row r="645" spans="1:7" s="5" customFormat="1" x14ac:dyDescent="0.25">
      <c r="A645" s="12"/>
      <c r="F645" s="82"/>
      <c r="G645" s="51"/>
    </row>
    <row r="646" spans="1:7" s="5" customFormat="1" x14ac:dyDescent="0.25">
      <c r="A646" s="12"/>
      <c r="F646" s="82"/>
      <c r="G646" s="51"/>
    </row>
    <row r="647" spans="1:7" s="5" customFormat="1" x14ac:dyDescent="0.25">
      <c r="A647" s="12"/>
      <c r="F647" s="82"/>
      <c r="G647" s="51"/>
    </row>
    <row r="648" spans="1:7" s="5" customFormat="1" x14ac:dyDescent="0.25">
      <c r="A648" s="12"/>
      <c r="F648" s="82"/>
      <c r="G648" s="51"/>
    </row>
    <row r="649" spans="1:7" s="5" customFormat="1" x14ac:dyDescent="0.25">
      <c r="A649" s="12"/>
      <c r="F649" s="82"/>
      <c r="G649" s="51"/>
    </row>
    <row r="650" spans="1:7" s="5" customFormat="1" x14ac:dyDescent="0.25">
      <c r="A650" s="12"/>
      <c r="F650" s="82"/>
      <c r="G650" s="51"/>
    </row>
    <row r="651" spans="1:7" s="5" customFormat="1" x14ac:dyDescent="0.25">
      <c r="A651" s="12"/>
      <c r="F651" s="82"/>
      <c r="G651" s="51"/>
    </row>
    <row r="652" spans="1:7" s="5" customFormat="1" x14ac:dyDescent="0.25">
      <c r="A652" s="12"/>
      <c r="F652" s="82"/>
      <c r="G652" s="51"/>
    </row>
    <row r="653" spans="1:7" s="5" customFormat="1" x14ac:dyDescent="0.25">
      <c r="A653" s="12"/>
      <c r="F653" s="82"/>
      <c r="G653" s="51"/>
    </row>
    <row r="654" spans="1:7" s="5" customFormat="1" x14ac:dyDescent="0.25">
      <c r="A654" s="12"/>
      <c r="F654" s="82"/>
      <c r="G654" s="51"/>
    </row>
    <row r="655" spans="1:7" s="5" customFormat="1" x14ac:dyDescent="0.25">
      <c r="A655" s="12"/>
      <c r="F655" s="82"/>
      <c r="G655" s="51"/>
    </row>
    <row r="656" spans="1:7" s="5" customFormat="1" x14ac:dyDescent="0.25">
      <c r="A656" s="12"/>
      <c r="F656" s="82"/>
      <c r="G656" s="51"/>
    </row>
    <row r="657" spans="1:7" s="5" customFormat="1" x14ac:dyDescent="0.25">
      <c r="A657" s="12"/>
      <c r="F657" s="82"/>
      <c r="G657" s="51"/>
    </row>
    <row r="658" spans="1:7" s="5" customFormat="1" x14ac:dyDescent="0.25">
      <c r="A658" s="12"/>
      <c r="F658" s="82"/>
      <c r="G658" s="51"/>
    </row>
    <row r="659" spans="1:7" s="5" customFormat="1" x14ac:dyDescent="0.25">
      <c r="A659" s="12"/>
      <c r="F659" s="82"/>
      <c r="G659" s="51"/>
    </row>
    <row r="660" spans="1:7" s="5" customFormat="1" x14ac:dyDescent="0.25">
      <c r="A660" s="12"/>
      <c r="F660" s="82"/>
      <c r="G660" s="51"/>
    </row>
    <row r="661" spans="1:7" s="5" customFormat="1" x14ac:dyDescent="0.25">
      <c r="A661" s="12"/>
      <c r="F661" s="82"/>
      <c r="G661" s="51"/>
    </row>
    <row r="662" spans="1:7" s="5" customFormat="1" x14ac:dyDescent="0.25">
      <c r="A662" s="12"/>
      <c r="F662" s="82"/>
      <c r="G662" s="51"/>
    </row>
    <row r="663" spans="1:7" s="5" customFormat="1" x14ac:dyDescent="0.25">
      <c r="A663" s="12"/>
      <c r="F663" s="82"/>
      <c r="G663" s="51"/>
    </row>
    <row r="664" spans="1:7" s="5" customFormat="1" x14ac:dyDescent="0.25">
      <c r="A664" s="12"/>
      <c r="F664" s="82"/>
      <c r="G664" s="51"/>
    </row>
    <row r="665" spans="1:7" s="5" customFormat="1" x14ac:dyDescent="0.25">
      <c r="A665" s="12"/>
      <c r="F665" s="82"/>
      <c r="G665" s="51"/>
    </row>
    <row r="666" spans="1:7" s="5" customFormat="1" x14ac:dyDescent="0.25">
      <c r="A666" s="12"/>
      <c r="F666" s="82"/>
      <c r="G666" s="51"/>
    </row>
    <row r="667" spans="1:7" s="5" customFormat="1" x14ac:dyDescent="0.25">
      <c r="A667" s="12"/>
      <c r="F667" s="82"/>
      <c r="G667" s="51"/>
    </row>
    <row r="668" spans="1:7" s="5" customFormat="1" x14ac:dyDescent="0.25">
      <c r="A668" s="12"/>
      <c r="F668" s="82"/>
      <c r="G668" s="51"/>
    </row>
    <row r="669" spans="1:7" s="5" customFormat="1" x14ac:dyDescent="0.25">
      <c r="A669" s="12"/>
      <c r="F669" s="82"/>
      <c r="G669" s="51"/>
    </row>
    <row r="670" spans="1:7" s="5" customFormat="1" x14ac:dyDescent="0.25">
      <c r="A670" s="12"/>
      <c r="F670" s="82"/>
      <c r="G670" s="51"/>
    </row>
    <row r="671" spans="1:7" s="5" customFormat="1" x14ac:dyDescent="0.25">
      <c r="A671" s="12"/>
      <c r="F671" s="82"/>
      <c r="G671" s="51"/>
    </row>
    <row r="672" spans="1:7" s="5" customFormat="1" x14ac:dyDescent="0.25">
      <c r="A672" s="12"/>
      <c r="F672" s="82"/>
      <c r="G672" s="51"/>
    </row>
    <row r="673" spans="1:7" s="5" customFormat="1" x14ac:dyDescent="0.25">
      <c r="A673" s="12"/>
      <c r="F673" s="82"/>
      <c r="G673" s="51"/>
    </row>
    <row r="674" spans="1:7" s="5" customFormat="1" x14ac:dyDescent="0.25">
      <c r="A674" s="12"/>
      <c r="F674" s="82"/>
      <c r="G674" s="51"/>
    </row>
    <row r="675" spans="1:7" s="5" customFormat="1" x14ac:dyDescent="0.25">
      <c r="A675" s="12"/>
      <c r="F675" s="82"/>
      <c r="G675" s="51"/>
    </row>
    <row r="676" spans="1:7" s="5" customFormat="1" x14ac:dyDescent="0.25">
      <c r="A676" s="12"/>
      <c r="F676" s="82"/>
      <c r="G676" s="51"/>
    </row>
    <row r="677" spans="1:7" s="5" customFormat="1" x14ac:dyDescent="0.25">
      <c r="A677" s="12"/>
      <c r="F677" s="82"/>
      <c r="G677" s="51"/>
    </row>
    <row r="678" spans="1:7" s="5" customFormat="1" x14ac:dyDescent="0.25">
      <c r="A678" s="12"/>
      <c r="F678" s="82"/>
      <c r="G678" s="51"/>
    </row>
    <row r="679" spans="1:7" s="5" customFormat="1" x14ac:dyDescent="0.25">
      <c r="A679" s="12"/>
      <c r="F679" s="82"/>
      <c r="G679" s="51"/>
    </row>
    <row r="680" spans="1:7" s="5" customFormat="1" x14ac:dyDescent="0.25">
      <c r="A680" s="12"/>
      <c r="F680" s="82"/>
      <c r="G680" s="51"/>
    </row>
    <row r="681" spans="1:7" s="5" customFormat="1" x14ac:dyDescent="0.25">
      <c r="A681" s="12"/>
      <c r="F681" s="82"/>
      <c r="G681" s="51"/>
    </row>
    <row r="682" spans="1:7" s="5" customFormat="1" x14ac:dyDescent="0.25">
      <c r="A682" s="12"/>
      <c r="F682" s="82"/>
      <c r="G682" s="51"/>
    </row>
    <row r="683" spans="1:7" s="5" customFormat="1" x14ac:dyDescent="0.25">
      <c r="A683" s="12"/>
      <c r="F683" s="82"/>
      <c r="G683" s="51"/>
    </row>
    <row r="684" spans="1:7" s="5" customFormat="1" x14ac:dyDescent="0.25">
      <c r="A684" s="12"/>
      <c r="F684" s="82"/>
      <c r="G684" s="51"/>
    </row>
    <row r="685" spans="1:7" s="5" customFormat="1" x14ac:dyDescent="0.25">
      <c r="A685" s="12"/>
      <c r="F685" s="82"/>
      <c r="G685" s="51"/>
    </row>
    <row r="686" spans="1:7" s="5" customFormat="1" x14ac:dyDescent="0.25">
      <c r="A686" s="12"/>
      <c r="F686" s="82"/>
      <c r="G686" s="51"/>
    </row>
    <row r="687" spans="1:7" s="5" customFormat="1" x14ac:dyDescent="0.25">
      <c r="A687" s="12"/>
      <c r="F687" s="82"/>
      <c r="G687" s="51"/>
    </row>
    <row r="688" spans="1:7" s="5" customFormat="1" x14ac:dyDescent="0.25">
      <c r="A688" s="12"/>
      <c r="F688" s="82"/>
      <c r="G688" s="51"/>
    </row>
    <row r="689" spans="1:7" s="5" customFormat="1" x14ac:dyDescent="0.25">
      <c r="A689" s="12"/>
      <c r="F689" s="82"/>
      <c r="G689" s="51"/>
    </row>
    <row r="690" spans="1:7" s="5" customFormat="1" x14ac:dyDescent="0.25">
      <c r="A690" s="12"/>
      <c r="F690" s="82"/>
      <c r="G690" s="51"/>
    </row>
    <row r="691" spans="1:7" s="5" customFormat="1" x14ac:dyDescent="0.25">
      <c r="A691" s="12"/>
      <c r="F691" s="82"/>
      <c r="G691" s="51"/>
    </row>
    <row r="692" spans="1:7" s="5" customFormat="1" x14ac:dyDescent="0.25">
      <c r="A692" s="12"/>
      <c r="F692" s="82"/>
      <c r="G692" s="51"/>
    </row>
    <row r="693" spans="1:7" s="5" customFormat="1" x14ac:dyDescent="0.25">
      <c r="A693" s="12"/>
      <c r="F693" s="82"/>
      <c r="G693" s="51"/>
    </row>
    <row r="694" spans="1:7" s="5" customFormat="1" x14ac:dyDescent="0.25">
      <c r="A694" s="12"/>
      <c r="F694" s="82"/>
      <c r="G694" s="51"/>
    </row>
    <row r="695" spans="1:7" s="5" customFormat="1" x14ac:dyDescent="0.25">
      <c r="A695" s="12"/>
      <c r="F695" s="82"/>
      <c r="G695" s="51"/>
    </row>
    <row r="696" spans="1:7" s="5" customFormat="1" x14ac:dyDescent="0.25">
      <c r="A696" s="12"/>
      <c r="F696" s="82"/>
      <c r="G696" s="51"/>
    </row>
    <row r="697" spans="1:7" s="5" customFormat="1" x14ac:dyDescent="0.25">
      <c r="A697" s="12"/>
      <c r="F697" s="82"/>
      <c r="G697" s="51"/>
    </row>
    <row r="698" spans="1:7" s="5" customFormat="1" x14ac:dyDescent="0.25">
      <c r="A698" s="12"/>
      <c r="F698" s="82"/>
      <c r="G698" s="51"/>
    </row>
    <row r="699" spans="1:7" s="5" customFormat="1" x14ac:dyDescent="0.25">
      <c r="A699" s="12"/>
      <c r="F699" s="82"/>
      <c r="G699" s="51"/>
    </row>
    <row r="700" spans="1:7" s="5" customFormat="1" x14ac:dyDescent="0.25">
      <c r="A700" s="12"/>
      <c r="F700" s="82"/>
      <c r="G700" s="51"/>
    </row>
    <row r="701" spans="1:7" s="5" customFormat="1" x14ac:dyDescent="0.25">
      <c r="A701" s="12"/>
      <c r="F701" s="82"/>
      <c r="G701" s="51"/>
    </row>
    <row r="702" spans="1:7" s="5" customFormat="1" x14ac:dyDescent="0.25">
      <c r="A702" s="12"/>
      <c r="F702" s="82"/>
      <c r="G702" s="51"/>
    </row>
    <row r="703" spans="1:7" s="5" customFormat="1" x14ac:dyDescent="0.25">
      <c r="A703" s="12"/>
      <c r="F703" s="82"/>
      <c r="G703" s="51"/>
    </row>
    <row r="704" spans="1:7" s="5" customFormat="1" x14ac:dyDescent="0.25">
      <c r="A704" s="12"/>
      <c r="F704" s="82"/>
      <c r="G704" s="51"/>
    </row>
    <row r="705" spans="1:7" s="5" customFormat="1" x14ac:dyDescent="0.25">
      <c r="A705" s="12"/>
      <c r="F705" s="82"/>
      <c r="G705" s="51"/>
    </row>
    <row r="706" spans="1:7" s="5" customFormat="1" x14ac:dyDescent="0.25">
      <c r="A706" s="12"/>
      <c r="F706" s="82"/>
      <c r="G706" s="51"/>
    </row>
    <row r="707" spans="1:7" s="5" customFormat="1" x14ac:dyDescent="0.25">
      <c r="A707" s="12"/>
      <c r="F707" s="82"/>
      <c r="G707" s="51"/>
    </row>
    <row r="708" spans="1:7" s="5" customFormat="1" x14ac:dyDescent="0.25">
      <c r="A708" s="12"/>
      <c r="F708" s="82"/>
      <c r="G708" s="51"/>
    </row>
    <row r="709" spans="1:7" s="5" customFormat="1" x14ac:dyDescent="0.25">
      <c r="A709" s="12"/>
      <c r="F709" s="82"/>
      <c r="G709" s="51"/>
    </row>
    <row r="710" spans="1:7" s="5" customFormat="1" x14ac:dyDescent="0.25">
      <c r="A710" s="12"/>
      <c r="F710" s="82"/>
      <c r="G710" s="51"/>
    </row>
    <row r="711" spans="1:7" s="5" customFormat="1" x14ac:dyDescent="0.25">
      <c r="A711" s="12"/>
      <c r="F711" s="82"/>
      <c r="G711" s="51"/>
    </row>
    <row r="712" spans="1:7" s="5" customFormat="1" x14ac:dyDescent="0.25">
      <c r="A712" s="12"/>
      <c r="F712" s="82"/>
      <c r="G712" s="51"/>
    </row>
    <row r="713" spans="1:7" s="5" customFormat="1" x14ac:dyDescent="0.25">
      <c r="A713" s="12"/>
      <c r="F713" s="82"/>
      <c r="G713" s="51"/>
    </row>
    <row r="714" spans="1:7" s="5" customFormat="1" x14ac:dyDescent="0.25">
      <c r="A714" s="12"/>
      <c r="F714" s="82"/>
      <c r="G714" s="51"/>
    </row>
    <row r="715" spans="1:7" s="5" customFormat="1" x14ac:dyDescent="0.25">
      <c r="A715" s="12"/>
      <c r="F715" s="82"/>
      <c r="G715" s="51"/>
    </row>
    <row r="716" spans="1:7" s="5" customFormat="1" x14ac:dyDescent="0.25">
      <c r="A716" s="12"/>
      <c r="F716" s="82"/>
      <c r="G716" s="51"/>
    </row>
    <row r="717" spans="1:7" s="5" customFormat="1" x14ac:dyDescent="0.25">
      <c r="A717" s="12"/>
      <c r="F717" s="82"/>
      <c r="G717" s="51"/>
    </row>
    <row r="718" spans="1:7" s="5" customFormat="1" x14ac:dyDescent="0.25">
      <c r="A718" s="12"/>
      <c r="F718" s="82"/>
      <c r="G718" s="51"/>
    </row>
    <row r="719" spans="1:7" s="5" customFormat="1" x14ac:dyDescent="0.25">
      <c r="A719" s="12"/>
      <c r="F719" s="82"/>
      <c r="G719" s="51"/>
    </row>
    <row r="720" spans="1:7" s="5" customFormat="1" x14ac:dyDescent="0.25">
      <c r="A720" s="12"/>
      <c r="F720" s="82"/>
      <c r="G720" s="51"/>
    </row>
    <row r="721" spans="1:7" s="5" customFormat="1" x14ac:dyDescent="0.25">
      <c r="A721" s="12"/>
      <c r="F721" s="82"/>
      <c r="G721" s="51"/>
    </row>
    <row r="722" spans="1:7" s="5" customFormat="1" x14ac:dyDescent="0.25">
      <c r="A722" s="12"/>
      <c r="F722" s="82"/>
      <c r="G722" s="51"/>
    </row>
    <row r="723" spans="1:7" s="5" customFormat="1" x14ac:dyDescent="0.25">
      <c r="A723" s="12"/>
      <c r="F723" s="82"/>
      <c r="G723" s="51"/>
    </row>
    <row r="724" spans="1:7" s="5" customFormat="1" x14ac:dyDescent="0.25">
      <c r="A724" s="12"/>
      <c r="F724" s="82"/>
      <c r="G724" s="51"/>
    </row>
    <row r="725" spans="1:7" s="5" customFormat="1" x14ac:dyDescent="0.25">
      <c r="A725" s="12"/>
      <c r="F725" s="82"/>
      <c r="G725" s="51"/>
    </row>
    <row r="726" spans="1:7" s="5" customFormat="1" x14ac:dyDescent="0.25">
      <c r="A726" s="12"/>
      <c r="F726" s="82"/>
      <c r="G726" s="51"/>
    </row>
    <row r="727" spans="1:7" s="5" customFormat="1" x14ac:dyDescent="0.25">
      <c r="A727" s="12"/>
      <c r="F727" s="82"/>
      <c r="G727" s="51"/>
    </row>
    <row r="728" spans="1:7" s="5" customFormat="1" x14ac:dyDescent="0.25">
      <c r="A728" s="12"/>
      <c r="F728" s="82"/>
      <c r="G728" s="51"/>
    </row>
    <row r="729" spans="1:7" s="5" customFormat="1" x14ac:dyDescent="0.25">
      <c r="A729" s="12"/>
      <c r="F729" s="82"/>
      <c r="G729" s="51"/>
    </row>
    <row r="730" spans="1:7" s="5" customFormat="1" x14ac:dyDescent="0.25">
      <c r="A730" s="12"/>
      <c r="F730" s="82"/>
      <c r="G730" s="51"/>
    </row>
    <row r="731" spans="1:7" s="5" customFormat="1" x14ac:dyDescent="0.25">
      <c r="A731" s="12"/>
      <c r="F731" s="82"/>
      <c r="G731" s="51"/>
    </row>
    <row r="732" spans="1:7" s="5" customFormat="1" x14ac:dyDescent="0.25">
      <c r="A732" s="12"/>
      <c r="F732" s="82"/>
      <c r="G732" s="51"/>
    </row>
    <row r="733" spans="1:7" s="5" customFormat="1" x14ac:dyDescent="0.25">
      <c r="A733" s="12"/>
      <c r="F733" s="82"/>
      <c r="G733" s="51"/>
    </row>
    <row r="734" spans="1:7" s="5" customFormat="1" x14ac:dyDescent="0.25">
      <c r="A734" s="12"/>
      <c r="F734" s="82"/>
      <c r="G734" s="51"/>
    </row>
    <row r="735" spans="1:7" s="5" customFormat="1" x14ac:dyDescent="0.25">
      <c r="A735" s="12"/>
      <c r="F735" s="82"/>
      <c r="G735" s="51"/>
    </row>
    <row r="736" spans="1:7" s="5" customFormat="1" x14ac:dyDescent="0.25">
      <c r="A736" s="12"/>
      <c r="F736" s="82"/>
      <c r="G736" s="51"/>
    </row>
    <row r="737" spans="1:7" s="5" customFormat="1" x14ac:dyDescent="0.25">
      <c r="A737" s="12"/>
      <c r="F737" s="82"/>
      <c r="G737" s="51"/>
    </row>
    <row r="738" spans="1:7" s="5" customFormat="1" x14ac:dyDescent="0.25">
      <c r="A738" s="12"/>
      <c r="F738" s="82"/>
      <c r="G738" s="51"/>
    </row>
    <row r="739" spans="1:7" s="5" customFormat="1" x14ac:dyDescent="0.25">
      <c r="A739" s="12"/>
      <c r="F739" s="82"/>
      <c r="G739" s="51"/>
    </row>
    <row r="740" spans="1:7" s="5" customFormat="1" x14ac:dyDescent="0.25">
      <c r="A740" s="12"/>
      <c r="F740" s="82"/>
      <c r="G740" s="51"/>
    </row>
    <row r="741" spans="1:7" s="5" customFormat="1" x14ac:dyDescent="0.25">
      <c r="A741" s="12"/>
      <c r="F741" s="82"/>
      <c r="G741" s="51"/>
    </row>
    <row r="742" spans="1:7" s="5" customFormat="1" x14ac:dyDescent="0.25">
      <c r="A742" s="12"/>
      <c r="F742" s="82"/>
      <c r="G742" s="51"/>
    </row>
    <row r="743" spans="1:7" s="5" customFormat="1" x14ac:dyDescent="0.25">
      <c r="A743" s="12"/>
      <c r="F743" s="82"/>
      <c r="G743" s="51"/>
    </row>
    <row r="744" spans="1:7" s="5" customFormat="1" x14ac:dyDescent="0.25">
      <c r="A744" s="12"/>
      <c r="F744" s="82"/>
      <c r="G744" s="51"/>
    </row>
    <row r="745" spans="1:7" s="5" customFormat="1" x14ac:dyDescent="0.25">
      <c r="A745" s="12"/>
      <c r="F745" s="82"/>
      <c r="G745" s="51"/>
    </row>
    <row r="746" spans="1:7" s="5" customFormat="1" x14ac:dyDescent="0.25">
      <c r="A746" s="12"/>
      <c r="F746" s="82"/>
      <c r="G746" s="51"/>
    </row>
    <row r="747" spans="1:7" s="5" customFormat="1" x14ac:dyDescent="0.25">
      <c r="A747" s="12"/>
      <c r="F747" s="82"/>
      <c r="G747" s="51"/>
    </row>
    <row r="748" spans="1:7" s="5" customFormat="1" x14ac:dyDescent="0.25">
      <c r="A748" s="12"/>
      <c r="F748" s="82"/>
      <c r="G748" s="51"/>
    </row>
    <row r="749" spans="1:7" s="5" customFormat="1" x14ac:dyDescent="0.25">
      <c r="A749" s="12"/>
      <c r="F749" s="82"/>
      <c r="G749" s="51"/>
    </row>
    <row r="750" spans="1:7" s="5" customFormat="1" x14ac:dyDescent="0.25">
      <c r="A750" s="12"/>
      <c r="F750" s="82"/>
      <c r="G750" s="51"/>
    </row>
    <row r="751" spans="1:7" s="5" customFormat="1" x14ac:dyDescent="0.25">
      <c r="A751" s="12"/>
      <c r="F751" s="82"/>
      <c r="G751" s="51"/>
    </row>
    <row r="752" spans="1:7" s="5" customFormat="1" x14ac:dyDescent="0.25">
      <c r="A752" s="12"/>
      <c r="F752" s="82"/>
      <c r="G752" s="51"/>
    </row>
    <row r="753" spans="1:7" s="5" customFormat="1" x14ac:dyDescent="0.25">
      <c r="A753" s="12"/>
      <c r="F753" s="82"/>
      <c r="G753" s="51"/>
    </row>
    <row r="754" spans="1:7" s="5" customFormat="1" x14ac:dyDescent="0.25">
      <c r="A754" s="12"/>
      <c r="F754" s="82"/>
      <c r="G754" s="51"/>
    </row>
    <row r="755" spans="1:7" s="5" customFormat="1" x14ac:dyDescent="0.25">
      <c r="A755" s="12"/>
      <c r="F755" s="82"/>
      <c r="G755" s="51"/>
    </row>
    <row r="756" spans="1:7" s="5" customFormat="1" x14ac:dyDescent="0.25">
      <c r="A756" s="12"/>
      <c r="F756" s="82"/>
      <c r="G756" s="51"/>
    </row>
    <row r="757" spans="1:7" s="5" customFormat="1" x14ac:dyDescent="0.25">
      <c r="A757" s="12"/>
      <c r="F757" s="82"/>
      <c r="G757" s="51"/>
    </row>
    <row r="758" spans="1:7" s="5" customFormat="1" x14ac:dyDescent="0.25">
      <c r="A758" s="12"/>
      <c r="F758" s="82"/>
      <c r="G758" s="51"/>
    </row>
    <row r="759" spans="1:7" s="5" customFormat="1" x14ac:dyDescent="0.25">
      <c r="A759" s="12"/>
      <c r="F759" s="82"/>
      <c r="G759" s="51"/>
    </row>
    <row r="760" spans="1:7" s="5" customFormat="1" x14ac:dyDescent="0.25">
      <c r="A760" s="12"/>
      <c r="F760" s="82"/>
      <c r="G760" s="51"/>
    </row>
    <row r="761" spans="1:7" s="5" customFormat="1" x14ac:dyDescent="0.25">
      <c r="A761" s="12"/>
      <c r="F761" s="82"/>
      <c r="G761" s="51"/>
    </row>
    <row r="762" spans="1:7" s="5" customFormat="1" x14ac:dyDescent="0.25">
      <c r="A762" s="12"/>
      <c r="F762" s="82"/>
      <c r="G762" s="51"/>
    </row>
    <row r="763" spans="1:7" s="5" customFormat="1" x14ac:dyDescent="0.25">
      <c r="A763" s="12"/>
      <c r="F763" s="82"/>
      <c r="G763" s="51"/>
    </row>
    <row r="764" spans="1:7" s="5" customFormat="1" x14ac:dyDescent="0.25">
      <c r="A764" s="12"/>
      <c r="F764" s="82"/>
      <c r="G764" s="51"/>
    </row>
    <row r="765" spans="1:7" s="5" customFormat="1" x14ac:dyDescent="0.25">
      <c r="A765" s="12"/>
      <c r="F765" s="82"/>
      <c r="G765" s="51"/>
    </row>
    <row r="766" spans="1:7" s="5" customFormat="1" x14ac:dyDescent="0.25">
      <c r="A766" s="12"/>
      <c r="F766" s="82"/>
      <c r="G766" s="51"/>
    </row>
    <row r="767" spans="1:7" s="5" customFormat="1" x14ac:dyDescent="0.25">
      <c r="A767" s="12"/>
      <c r="F767" s="82"/>
      <c r="G767" s="51"/>
    </row>
    <row r="768" spans="1:7" s="5" customFormat="1" x14ac:dyDescent="0.25">
      <c r="A768" s="12"/>
      <c r="F768" s="82"/>
      <c r="G768" s="51"/>
    </row>
    <row r="769" spans="1:7" s="5" customFormat="1" x14ac:dyDescent="0.25">
      <c r="A769" s="12"/>
      <c r="F769" s="82"/>
      <c r="G769" s="51"/>
    </row>
    <row r="770" spans="1:7" s="5" customFormat="1" x14ac:dyDescent="0.25">
      <c r="A770" s="12"/>
      <c r="F770" s="82"/>
      <c r="G770" s="51"/>
    </row>
    <row r="771" spans="1:7" s="5" customFormat="1" x14ac:dyDescent="0.25">
      <c r="A771" s="12"/>
      <c r="F771" s="82"/>
      <c r="G771" s="51"/>
    </row>
    <row r="772" spans="1:7" s="5" customFormat="1" x14ac:dyDescent="0.25">
      <c r="A772" s="12"/>
      <c r="F772" s="82"/>
      <c r="G772" s="51"/>
    </row>
    <row r="773" spans="1:7" s="5" customFormat="1" x14ac:dyDescent="0.25">
      <c r="A773" s="12"/>
      <c r="F773" s="82"/>
      <c r="G773" s="51"/>
    </row>
    <row r="774" spans="1:7" s="5" customFormat="1" x14ac:dyDescent="0.25">
      <c r="A774" s="12"/>
      <c r="F774" s="82"/>
      <c r="G774" s="51"/>
    </row>
    <row r="775" spans="1:7" s="5" customFormat="1" x14ac:dyDescent="0.25">
      <c r="A775" s="12"/>
      <c r="F775" s="82"/>
      <c r="G775" s="51"/>
    </row>
    <row r="776" spans="1:7" s="5" customFormat="1" x14ac:dyDescent="0.25">
      <c r="A776" s="12"/>
      <c r="F776" s="82"/>
      <c r="G776" s="51"/>
    </row>
    <row r="777" spans="1:7" s="5" customFormat="1" x14ac:dyDescent="0.25">
      <c r="A777" s="12"/>
      <c r="F777" s="82"/>
      <c r="G777" s="51"/>
    </row>
    <row r="778" spans="1:7" s="5" customFormat="1" x14ac:dyDescent="0.25">
      <c r="A778" s="12"/>
      <c r="F778" s="82"/>
      <c r="G778" s="51"/>
    </row>
    <row r="779" spans="1:7" s="5" customFormat="1" x14ac:dyDescent="0.25">
      <c r="A779" s="12"/>
      <c r="F779" s="82"/>
      <c r="G779" s="51"/>
    </row>
    <row r="780" spans="1:7" s="5" customFormat="1" x14ac:dyDescent="0.25">
      <c r="A780" s="12"/>
      <c r="F780" s="82"/>
      <c r="G780" s="51"/>
    </row>
    <row r="781" spans="1:7" s="5" customFormat="1" x14ac:dyDescent="0.25">
      <c r="A781" s="12"/>
      <c r="F781" s="82"/>
      <c r="G781" s="51"/>
    </row>
    <row r="782" spans="1:7" s="5" customFormat="1" x14ac:dyDescent="0.25">
      <c r="A782" s="12"/>
      <c r="F782" s="82"/>
      <c r="G782" s="51"/>
    </row>
    <row r="783" spans="1:7" s="5" customFormat="1" x14ac:dyDescent="0.25">
      <c r="A783" s="12"/>
      <c r="F783" s="82"/>
      <c r="G783" s="51"/>
    </row>
    <row r="784" spans="1:7" s="5" customFormat="1" x14ac:dyDescent="0.25">
      <c r="A784" s="12"/>
      <c r="F784" s="82"/>
      <c r="G784" s="51"/>
    </row>
    <row r="785" spans="1:7" s="5" customFormat="1" x14ac:dyDescent="0.25">
      <c r="A785" s="12"/>
      <c r="F785" s="82"/>
      <c r="G785" s="51"/>
    </row>
    <row r="786" spans="1:7" s="5" customFormat="1" x14ac:dyDescent="0.25">
      <c r="A786" s="12"/>
      <c r="F786" s="82"/>
      <c r="G786" s="51"/>
    </row>
    <row r="787" spans="1:7" s="5" customFormat="1" x14ac:dyDescent="0.25">
      <c r="A787" s="12"/>
      <c r="F787" s="82"/>
      <c r="G787" s="51"/>
    </row>
    <row r="788" spans="1:7" s="5" customFormat="1" x14ac:dyDescent="0.25">
      <c r="A788" s="12"/>
      <c r="F788" s="82"/>
      <c r="G788" s="51"/>
    </row>
    <row r="789" spans="1:7" s="5" customFormat="1" x14ac:dyDescent="0.25">
      <c r="A789" s="12"/>
      <c r="F789" s="82"/>
      <c r="G789" s="51"/>
    </row>
    <row r="790" spans="1:7" s="5" customFormat="1" x14ac:dyDescent="0.25">
      <c r="A790" s="12"/>
      <c r="F790" s="82"/>
      <c r="G790" s="51"/>
    </row>
    <row r="791" spans="1:7" s="5" customFormat="1" x14ac:dyDescent="0.25">
      <c r="A791" s="12"/>
      <c r="F791" s="82"/>
      <c r="G791" s="51"/>
    </row>
    <row r="792" spans="1:7" s="5" customFormat="1" x14ac:dyDescent="0.25">
      <c r="A792" s="12"/>
      <c r="F792" s="82"/>
      <c r="G792" s="51"/>
    </row>
    <row r="793" spans="1:7" s="5" customFormat="1" x14ac:dyDescent="0.25">
      <c r="A793" s="12"/>
      <c r="F793" s="82"/>
      <c r="G793" s="51"/>
    </row>
    <row r="794" spans="1:7" s="5" customFormat="1" x14ac:dyDescent="0.25">
      <c r="A794" s="12"/>
      <c r="F794" s="82"/>
      <c r="G794" s="51"/>
    </row>
    <row r="795" spans="1:7" s="5" customFormat="1" x14ac:dyDescent="0.25">
      <c r="A795" s="12"/>
      <c r="F795" s="82"/>
      <c r="G795" s="51"/>
    </row>
    <row r="796" spans="1:7" s="5" customFormat="1" x14ac:dyDescent="0.25">
      <c r="A796" s="12"/>
      <c r="F796" s="82"/>
      <c r="G796" s="51"/>
    </row>
    <row r="797" spans="1:7" s="5" customFormat="1" x14ac:dyDescent="0.25">
      <c r="A797" s="12"/>
      <c r="F797" s="82"/>
      <c r="G797" s="51"/>
    </row>
    <row r="798" spans="1:7" s="5" customFormat="1" x14ac:dyDescent="0.25">
      <c r="A798" s="12"/>
      <c r="F798" s="82"/>
      <c r="G798" s="51"/>
    </row>
    <row r="799" spans="1:7" s="5" customFormat="1" x14ac:dyDescent="0.25">
      <c r="A799" s="12"/>
      <c r="F799" s="82"/>
      <c r="G799" s="51"/>
    </row>
    <row r="800" spans="1:7" s="5" customFormat="1" x14ac:dyDescent="0.25">
      <c r="A800" s="12"/>
      <c r="F800" s="82"/>
      <c r="G800" s="51"/>
    </row>
    <row r="801" spans="1:7" s="5" customFormat="1" x14ac:dyDescent="0.25">
      <c r="A801" s="12"/>
      <c r="F801" s="82"/>
      <c r="G801" s="51"/>
    </row>
    <row r="802" spans="1:7" s="5" customFormat="1" x14ac:dyDescent="0.25">
      <c r="A802" s="12"/>
      <c r="F802" s="82"/>
      <c r="G802" s="51"/>
    </row>
    <row r="803" spans="1:7" s="5" customFormat="1" x14ac:dyDescent="0.25">
      <c r="A803" s="12"/>
      <c r="F803" s="82"/>
      <c r="G803" s="51"/>
    </row>
    <row r="804" spans="1:7" s="5" customFormat="1" x14ac:dyDescent="0.25">
      <c r="A804" s="12"/>
      <c r="F804" s="82"/>
      <c r="G804" s="51"/>
    </row>
    <row r="805" spans="1:7" s="5" customFormat="1" x14ac:dyDescent="0.25">
      <c r="A805" s="12"/>
      <c r="F805" s="82"/>
      <c r="G805" s="51"/>
    </row>
    <row r="806" spans="1:7" s="5" customFormat="1" x14ac:dyDescent="0.25">
      <c r="A806" s="12"/>
      <c r="F806" s="82"/>
      <c r="G806" s="51"/>
    </row>
    <row r="807" spans="1:7" s="5" customFormat="1" x14ac:dyDescent="0.25">
      <c r="A807" s="12"/>
      <c r="F807" s="82"/>
      <c r="G807" s="51"/>
    </row>
    <row r="808" spans="1:7" s="5" customFormat="1" x14ac:dyDescent="0.25">
      <c r="A808" s="12"/>
      <c r="F808" s="82"/>
      <c r="G808" s="51"/>
    </row>
    <row r="809" spans="1:7" s="5" customFormat="1" x14ac:dyDescent="0.25">
      <c r="A809" s="12"/>
      <c r="F809" s="82"/>
      <c r="G809" s="51"/>
    </row>
    <row r="810" spans="1:7" s="5" customFormat="1" x14ac:dyDescent="0.25">
      <c r="A810" s="12"/>
      <c r="F810" s="82"/>
      <c r="G810" s="51"/>
    </row>
    <row r="811" spans="1:7" s="5" customFormat="1" x14ac:dyDescent="0.25">
      <c r="A811" s="12"/>
      <c r="F811" s="82"/>
      <c r="G811" s="51"/>
    </row>
    <row r="812" spans="1:7" s="5" customFormat="1" x14ac:dyDescent="0.25">
      <c r="A812" s="12"/>
      <c r="F812" s="82"/>
      <c r="G812" s="51"/>
    </row>
    <row r="813" spans="1:7" s="5" customFormat="1" x14ac:dyDescent="0.25">
      <c r="A813" s="12"/>
      <c r="F813" s="82"/>
      <c r="G813" s="51"/>
    </row>
    <row r="814" spans="1:7" s="5" customFormat="1" x14ac:dyDescent="0.25">
      <c r="A814" s="12"/>
      <c r="F814" s="82"/>
      <c r="G814" s="51"/>
    </row>
    <row r="815" spans="1:7" s="5" customFormat="1" x14ac:dyDescent="0.25">
      <c r="A815" s="12"/>
      <c r="F815" s="82"/>
      <c r="G815" s="51"/>
    </row>
    <row r="816" spans="1:7" s="5" customFormat="1" x14ac:dyDescent="0.25">
      <c r="A816" s="12"/>
      <c r="F816" s="82"/>
      <c r="G816" s="51"/>
    </row>
    <row r="817" spans="1:7" s="5" customFormat="1" x14ac:dyDescent="0.25">
      <c r="A817" s="12"/>
      <c r="F817" s="82"/>
      <c r="G817" s="51"/>
    </row>
    <row r="818" spans="1:7" s="5" customFormat="1" x14ac:dyDescent="0.25">
      <c r="A818" s="12"/>
      <c r="F818" s="82"/>
      <c r="G818" s="51"/>
    </row>
    <row r="819" spans="1:7" s="5" customFormat="1" x14ac:dyDescent="0.25">
      <c r="A819" s="12"/>
      <c r="F819" s="82"/>
      <c r="G819" s="51"/>
    </row>
    <row r="820" spans="1:7" s="5" customFormat="1" x14ac:dyDescent="0.25">
      <c r="A820" s="12"/>
      <c r="F820" s="82"/>
      <c r="G820" s="51"/>
    </row>
    <row r="821" spans="1:7" s="5" customFormat="1" x14ac:dyDescent="0.25">
      <c r="A821" s="12"/>
      <c r="F821" s="82"/>
      <c r="G821" s="51"/>
    </row>
    <row r="822" spans="1:7" s="5" customFormat="1" x14ac:dyDescent="0.25">
      <c r="A822" s="12"/>
      <c r="F822" s="82"/>
      <c r="G822" s="51"/>
    </row>
    <row r="823" spans="1:7" s="5" customFormat="1" x14ac:dyDescent="0.25">
      <c r="A823" s="12"/>
      <c r="F823" s="82"/>
      <c r="G823" s="51"/>
    </row>
    <row r="824" spans="1:7" s="5" customFormat="1" x14ac:dyDescent="0.25">
      <c r="A824" s="12"/>
      <c r="F824" s="82"/>
      <c r="G824" s="51"/>
    </row>
    <row r="825" spans="1:7" s="5" customFormat="1" x14ac:dyDescent="0.25">
      <c r="A825" s="12"/>
      <c r="F825" s="82"/>
      <c r="G825" s="51"/>
    </row>
    <row r="826" spans="1:7" s="5" customFormat="1" x14ac:dyDescent="0.25">
      <c r="A826" s="12"/>
      <c r="F826" s="82"/>
      <c r="G826" s="51"/>
    </row>
    <row r="827" spans="1:7" s="5" customFormat="1" x14ac:dyDescent="0.25">
      <c r="A827" s="12"/>
      <c r="F827" s="82"/>
      <c r="G827" s="51"/>
    </row>
    <row r="828" spans="1:7" s="5" customFormat="1" x14ac:dyDescent="0.25">
      <c r="A828" s="12"/>
      <c r="F828" s="82"/>
      <c r="G828" s="51"/>
    </row>
    <row r="829" spans="1:7" s="5" customFormat="1" x14ac:dyDescent="0.25">
      <c r="A829" s="12"/>
      <c r="F829" s="82"/>
      <c r="G829" s="51"/>
    </row>
    <row r="830" spans="1:7" s="5" customFormat="1" x14ac:dyDescent="0.25">
      <c r="A830" s="12"/>
      <c r="F830" s="82"/>
      <c r="G830" s="51"/>
    </row>
    <row r="831" spans="1:7" s="5" customFormat="1" x14ac:dyDescent="0.25">
      <c r="A831" s="12"/>
      <c r="F831" s="82"/>
      <c r="G831" s="51"/>
    </row>
    <row r="832" spans="1:7" s="5" customFormat="1" x14ac:dyDescent="0.25">
      <c r="A832" s="12"/>
      <c r="F832" s="82"/>
      <c r="G832" s="51"/>
    </row>
    <row r="833" spans="1:7" s="5" customFormat="1" x14ac:dyDescent="0.25">
      <c r="A833" s="12"/>
      <c r="F833" s="82"/>
      <c r="G833" s="51"/>
    </row>
    <row r="834" spans="1:7" s="5" customFormat="1" x14ac:dyDescent="0.25">
      <c r="A834" s="12"/>
      <c r="F834" s="82"/>
      <c r="G834" s="51"/>
    </row>
    <row r="835" spans="1:7" s="5" customFormat="1" x14ac:dyDescent="0.25">
      <c r="A835" s="12"/>
      <c r="F835" s="82"/>
      <c r="G835" s="51"/>
    </row>
    <row r="836" spans="1:7" s="5" customFormat="1" x14ac:dyDescent="0.25">
      <c r="A836" s="12"/>
      <c r="F836" s="82"/>
      <c r="G836" s="51"/>
    </row>
    <row r="837" spans="1:7" s="5" customFormat="1" x14ac:dyDescent="0.25">
      <c r="A837" s="12"/>
      <c r="F837" s="82"/>
      <c r="G837" s="51"/>
    </row>
    <row r="838" spans="1:7" s="5" customFormat="1" x14ac:dyDescent="0.25">
      <c r="A838" s="12"/>
      <c r="F838" s="82"/>
      <c r="G838" s="51"/>
    </row>
    <row r="839" spans="1:7" s="5" customFormat="1" x14ac:dyDescent="0.25">
      <c r="A839" s="12"/>
      <c r="F839" s="82"/>
      <c r="G839" s="51"/>
    </row>
    <row r="840" spans="1:7" s="5" customFormat="1" x14ac:dyDescent="0.25">
      <c r="A840" s="12"/>
      <c r="F840" s="82"/>
      <c r="G840" s="51"/>
    </row>
    <row r="841" spans="1:7" s="5" customFormat="1" x14ac:dyDescent="0.25">
      <c r="A841" s="12"/>
      <c r="F841" s="82"/>
      <c r="G841" s="51"/>
    </row>
    <row r="842" spans="1:7" s="5" customFormat="1" x14ac:dyDescent="0.25">
      <c r="A842" s="12"/>
      <c r="F842" s="82"/>
      <c r="G842" s="51"/>
    </row>
    <row r="843" spans="1:7" s="5" customFormat="1" x14ac:dyDescent="0.25">
      <c r="A843" s="12"/>
      <c r="F843" s="82"/>
      <c r="G843" s="51"/>
    </row>
    <row r="844" spans="1:7" s="5" customFormat="1" x14ac:dyDescent="0.25">
      <c r="A844" s="12"/>
      <c r="F844" s="82"/>
      <c r="G844" s="51"/>
    </row>
    <row r="845" spans="1:7" s="5" customFormat="1" x14ac:dyDescent="0.25">
      <c r="A845" s="12"/>
      <c r="F845" s="82"/>
      <c r="G845" s="51"/>
    </row>
    <row r="846" spans="1:7" s="5" customFormat="1" x14ac:dyDescent="0.25">
      <c r="A846" s="12"/>
      <c r="F846" s="82"/>
      <c r="G846" s="51"/>
    </row>
    <row r="847" spans="1:7" s="5" customFormat="1" x14ac:dyDescent="0.25">
      <c r="A847" s="12"/>
      <c r="F847" s="82"/>
      <c r="G847" s="51"/>
    </row>
    <row r="848" spans="1:7" s="5" customFormat="1" x14ac:dyDescent="0.25">
      <c r="A848" s="12"/>
      <c r="F848" s="82"/>
      <c r="G848" s="51"/>
    </row>
    <row r="849" spans="1:7" s="5" customFormat="1" x14ac:dyDescent="0.25">
      <c r="A849" s="12"/>
      <c r="F849" s="82"/>
      <c r="G849" s="51"/>
    </row>
    <row r="850" spans="1:7" s="5" customFormat="1" x14ac:dyDescent="0.25">
      <c r="A850" s="12"/>
      <c r="F850" s="82"/>
      <c r="G850" s="51"/>
    </row>
    <row r="851" spans="1:7" s="5" customFormat="1" x14ac:dyDescent="0.25">
      <c r="A851" s="12"/>
      <c r="F851" s="82"/>
      <c r="G851" s="51"/>
    </row>
    <row r="852" spans="1:7" s="5" customFormat="1" x14ac:dyDescent="0.25">
      <c r="A852" s="12"/>
      <c r="F852" s="82"/>
      <c r="G852" s="51"/>
    </row>
    <row r="853" spans="1:7" s="5" customFormat="1" x14ac:dyDescent="0.25">
      <c r="A853" s="12"/>
      <c r="F853" s="82"/>
      <c r="G853" s="51"/>
    </row>
    <row r="854" spans="1:7" s="5" customFormat="1" x14ac:dyDescent="0.25">
      <c r="A854" s="12"/>
      <c r="F854" s="82"/>
      <c r="G854" s="51"/>
    </row>
    <row r="855" spans="1:7" s="5" customFormat="1" x14ac:dyDescent="0.25">
      <c r="A855" s="12"/>
      <c r="F855" s="82"/>
      <c r="G855" s="51"/>
    </row>
    <row r="856" spans="1:7" s="5" customFormat="1" x14ac:dyDescent="0.25">
      <c r="A856" s="12"/>
      <c r="F856" s="82"/>
      <c r="G856" s="51"/>
    </row>
    <row r="857" spans="1:7" s="5" customFormat="1" x14ac:dyDescent="0.25">
      <c r="A857" s="12"/>
      <c r="F857" s="82"/>
      <c r="G857" s="51"/>
    </row>
    <row r="858" spans="1:7" s="5" customFormat="1" x14ac:dyDescent="0.25">
      <c r="A858" s="12"/>
      <c r="F858" s="82"/>
      <c r="G858" s="51"/>
    </row>
    <row r="859" spans="1:7" s="5" customFormat="1" x14ac:dyDescent="0.25">
      <c r="A859" s="12"/>
      <c r="F859" s="82"/>
      <c r="G859" s="51"/>
    </row>
    <row r="860" spans="1:7" s="5" customFormat="1" x14ac:dyDescent="0.25">
      <c r="A860" s="12"/>
      <c r="F860" s="82"/>
      <c r="G860" s="51"/>
    </row>
    <row r="861" spans="1:7" s="5" customFormat="1" x14ac:dyDescent="0.25">
      <c r="A861" s="12"/>
      <c r="F861" s="82"/>
      <c r="G861" s="51"/>
    </row>
    <row r="862" spans="1:7" s="5" customFormat="1" x14ac:dyDescent="0.25">
      <c r="A862" s="12"/>
      <c r="F862" s="82"/>
      <c r="G862" s="51"/>
    </row>
    <row r="863" spans="1:7" s="5" customFormat="1" x14ac:dyDescent="0.25">
      <c r="A863" s="12"/>
      <c r="F863" s="82"/>
      <c r="G863" s="51"/>
    </row>
    <row r="864" spans="1:7" s="5" customFormat="1" x14ac:dyDescent="0.25">
      <c r="A864" s="12"/>
      <c r="F864" s="82"/>
      <c r="G864" s="51"/>
    </row>
    <row r="865" spans="1:7" s="5" customFormat="1" x14ac:dyDescent="0.25">
      <c r="A865" s="12"/>
      <c r="F865" s="82"/>
      <c r="G865" s="51"/>
    </row>
    <row r="866" spans="1:7" s="5" customFormat="1" x14ac:dyDescent="0.25">
      <c r="A866" s="12"/>
      <c r="F866" s="82"/>
      <c r="G866" s="51"/>
    </row>
    <row r="867" spans="1:7" s="5" customFormat="1" x14ac:dyDescent="0.25">
      <c r="A867" s="12"/>
      <c r="F867" s="82"/>
      <c r="G867" s="51"/>
    </row>
    <row r="868" spans="1:7" s="5" customFormat="1" x14ac:dyDescent="0.25">
      <c r="A868" s="12"/>
      <c r="F868" s="82"/>
      <c r="G868" s="51"/>
    </row>
    <row r="869" spans="1:7" s="5" customFormat="1" x14ac:dyDescent="0.25">
      <c r="A869" s="12"/>
      <c r="F869" s="82"/>
      <c r="G869" s="51"/>
    </row>
    <row r="870" spans="1:7" s="5" customFormat="1" x14ac:dyDescent="0.25">
      <c r="A870" s="12"/>
      <c r="F870" s="82"/>
      <c r="G870" s="51"/>
    </row>
    <row r="871" spans="1:7" s="5" customFormat="1" x14ac:dyDescent="0.25">
      <c r="A871" s="12"/>
      <c r="F871" s="82"/>
      <c r="G871" s="51"/>
    </row>
    <row r="872" spans="1:7" s="5" customFormat="1" x14ac:dyDescent="0.25">
      <c r="A872" s="12"/>
      <c r="F872" s="82"/>
      <c r="G872" s="51"/>
    </row>
    <row r="873" spans="1:7" s="5" customFormat="1" x14ac:dyDescent="0.25">
      <c r="A873" s="12"/>
      <c r="F873" s="82"/>
      <c r="G873" s="51"/>
    </row>
    <row r="874" spans="1:7" s="5" customFormat="1" x14ac:dyDescent="0.25">
      <c r="A874" s="12"/>
      <c r="F874" s="82"/>
      <c r="G874" s="51"/>
    </row>
    <row r="875" spans="1:7" s="5" customFormat="1" x14ac:dyDescent="0.25">
      <c r="A875" s="12"/>
      <c r="F875" s="82"/>
      <c r="G875" s="51"/>
    </row>
    <row r="876" spans="1:7" s="5" customFormat="1" x14ac:dyDescent="0.25">
      <c r="A876" s="12"/>
      <c r="F876" s="82"/>
      <c r="G876" s="51"/>
    </row>
    <row r="877" spans="1:7" s="5" customFormat="1" x14ac:dyDescent="0.25">
      <c r="A877" s="12"/>
      <c r="F877" s="82"/>
      <c r="G877" s="51"/>
    </row>
    <row r="878" spans="1:7" s="5" customFormat="1" x14ac:dyDescent="0.25">
      <c r="A878" s="12"/>
      <c r="F878" s="82"/>
      <c r="G878" s="51"/>
    </row>
    <row r="879" spans="1:7" s="5" customFormat="1" x14ac:dyDescent="0.25">
      <c r="A879" s="12"/>
      <c r="F879" s="82"/>
      <c r="G879" s="51"/>
    </row>
    <row r="880" spans="1:7" s="5" customFormat="1" x14ac:dyDescent="0.25">
      <c r="A880" s="12"/>
      <c r="F880" s="82"/>
      <c r="G880" s="51"/>
    </row>
    <row r="881" spans="1:7" s="5" customFormat="1" x14ac:dyDescent="0.25">
      <c r="A881" s="12"/>
      <c r="F881" s="82"/>
      <c r="G881" s="51"/>
    </row>
    <row r="882" spans="1:7" s="5" customFormat="1" x14ac:dyDescent="0.25">
      <c r="A882" s="12"/>
      <c r="F882" s="82"/>
      <c r="G882" s="51"/>
    </row>
    <row r="883" spans="1:7" s="5" customFormat="1" x14ac:dyDescent="0.25">
      <c r="A883" s="12"/>
      <c r="F883" s="82"/>
      <c r="G883" s="51"/>
    </row>
    <row r="884" spans="1:7" s="5" customFormat="1" x14ac:dyDescent="0.25">
      <c r="A884" s="12"/>
      <c r="F884" s="82"/>
      <c r="G884" s="51"/>
    </row>
    <row r="885" spans="1:7" s="5" customFormat="1" x14ac:dyDescent="0.25">
      <c r="A885" s="12"/>
      <c r="F885" s="82"/>
      <c r="G885" s="51"/>
    </row>
    <row r="886" spans="1:7" s="5" customFormat="1" x14ac:dyDescent="0.25">
      <c r="A886" s="12"/>
      <c r="F886" s="82"/>
      <c r="G886" s="51"/>
    </row>
    <row r="887" spans="1:7" s="5" customFormat="1" x14ac:dyDescent="0.25">
      <c r="A887" s="12"/>
      <c r="F887" s="82"/>
      <c r="G887" s="51"/>
    </row>
    <row r="888" spans="1:7" s="5" customFormat="1" x14ac:dyDescent="0.25">
      <c r="A888" s="12"/>
      <c r="F888" s="82"/>
      <c r="G888" s="51"/>
    </row>
    <row r="889" spans="1:7" s="5" customFormat="1" x14ac:dyDescent="0.25">
      <c r="A889" s="12"/>
      <c r="F889" s="82"/>
      <c r="G889" s="51"/>
    </row>
    <row r="890" spans="1:7" s="5" customFormat="1" x14ac:dyDescent="0.25">
      <c r="A890" s="12"/>
      <c r="F890" s="82"/>
      <c r="G890" s="51"/>
    </row>
    <row r="891" spans="1:7" s="5" customFormat="1" x14ac:dyDescent="0.25">
      <c r="A891" s="12"/>
      <c r="F891" s="82"/>
      <c r="G891" s="51"/>
    </row>
    <row r="892" spans="1:7" s="5" customFormat="1" x14ac:dyDescent="0.25">
      <c r="A892" s="12"/>
      <c r="F892" s="82"/>
      <c r="G892" s="51"/>
    </row>
    <row r="893" spans="1:7" s="5" customFormat="1" x14ac:dyDescent="0.25">
      <c r="A893" s="12"/>
      <c r="F893" s="82"/>
      <c r="G893" s="51"/>
    </row>
    <row r="894" spans="1:7" s="5" customFormat="1" x14ac:dyDescent="0.25">
      <c r="A894" s="12"/>
      <c r="F894" s="82"/>
      <c r="G894" s="51"/>
    </row>
    <row r="895" spans="1:7" s="5" customFormat="1" x14ac:dyDescent="0.25">
      <c r="A895" s="12"/>
      <c r="F895" s="82"/>
      <c r="G895" s="51"/>
    </row>
    <row r="896" spans="1:7" s="5" customFormat="1" x14ac:dyDescent="0.25">
      <c r="A896" s="12"/>
      <c r="F896" s="82"/>
      <c r="G896" s="51"/>
    </row>
    <row r="897" spans="1:7" s="5" customFormat="1" x14ac:dyDescent="0.25">
      <c r="A897" s="12"/>
      <c r="F897" s="82"/>
      <c r="G897" s="51"/>
    </row>
    <row r="898" spans="1:7" s="5" customFormat="1" x14ac:dyDescent="0.25">
      <c r="A898" s="12"/>
      <c r="F898" s="82"/>
      <c r="G898" s="51"/>
    </row>
    <row r="899" spans="1:7" s="5" customFormat="1" x14ac:dyDescent="0.25">
      <c r="A899" s="12"/>
      <c r="F899" s="82"/>
      <c r="G899" s="51"/>
    </row>
    <row r="900" spans="1:7" s="5" customFormat="1" x14ac:dyDescent="0.25">
      <c r="A900" s="12"/>
      <c r="F900" s="82"/>
      <c r="G900" s="51"/>
    </row>
    <row r="901" spans="1:7" s="5" customFormat="1" x14ac:dyDescent="0.25">
      <c r="A901" s="12"/>
      <c r="F901" s="82"/>
      <c r="G901" s="51"/>
    </row>
    <row r="902" spans="1:7" s="5" customFormat="1" x14ac:dyDescent="0.25">
      <c r="A902" s="12"/>
      <c r="F902" s="82"/>
      <c r="G902" s="51"/>
    </row>
    <row r="903" spans="1:7" s="5" customFormat="1" x14ac:dyDescent="0.25">
      <c r="A903" s="12"/>
      <c r="F903" s="82"/>
      <c r="G903" s="51"/>
    </row>
    <row r="904" spans="1:7" s="5" customFormat="1" x14ac:dyDescent="0.25">
      <c r="A904" s="12"/>
      <c r="F904" s="82"/>
      <c r="G904" s="51"/>
    </row>
    <row r="905" spans="1:7" s="5" customFormat="1" x14ac:dyDescent="0.25">
      <c r="A905" s="12"/>
      <c r="F905" s="82"/>
      <c r="G905" s="51"/>
    </row>
    <row r="906" spans="1:7" s="5" customFormat="1" x14ac:dyDescent="0.25">
      <c r="A906" s="12"/>
      <c r="F906" s="82"/>
      <c r="G906" s="51"/>
    </row>
    <row r="907" spans="1:7" s="5" customFormat="1" x14ac:dyDescent="0.25">
      <c r="A907" s="12"/>
      <c r="F907" s="82"/>
      <c r="G907" s="51"/>
    </row>
    <row r="908" spans="1:7" s="5" customFormat="1" x14ac:dyDescent="0.25">
      <c r="A908" s="12"/>
      <c r="F908" s="82"/>
      <c r="G908" s="51"/>
    </row>
    <row r="909" spans="1:7" s="5" customFormat="1" x14ac:dyDescent="0.25">
      <c r="A909" s="12"/>
      <c r="F909" s="82"/>
      <c r="G909" s="51"/>
    </row>
    <row r="910" spans="1:7" s="5" customFormat="1" x14ac:dyDescent="0.25">
      <c r="A910" s="12"/>
      <c r="F910" s="82"/>
      <c r="G910" s="51"/>
    </row>
    <row r="911" spans="1:7" s="5" customFormat="1" x14ac:dyDescent="0.25">
      <c r="A911" s="12"/>
      <c r="F911" s="82"/>
      <c r="G911" s="51"/>
    </row>
    <row r="912" spans="1:7" s="5" customFormat="1" x14ac:dyDescent="0.25">
      <c r="A912" s="12"/>
      <c r="F912" s="82"/>
      <c r="G912" s="51"/>
    </row>
    <row r="913" spans="1:7" s="5" customFormat="1" x14ac:dyDescent="0.25">
      <c r="A913" s="12"/>
      <c r="F913" s="82"/>
      <c r="G913" s="51"/>
    </row>
    <row r="914" spans="1:7" s="5" customFormat="1" x14ac:dyDescent="0.25">
      <c r="A914" s="12"/>
      <c r="F914" s="82"/>
      <c r="G914" s="51"/>
    </row>
    <row r="915" spans="1:7" s="5" customFormat="1" x14ac:dyDescent="0.25">
      <c r="A915" s="12"/>
      <c r="F915" s="82"/>
      <c r="G915" s="51"/>
    </row>
    <row r="916" spans="1:7" s="5" customFormat="1" x14ac:dyDescent="0.25">
      <c r="A916" s="12"/>
      <c r="F916" s="82"/>
      <c r="G916" s="51"/>
    </row>
    <row r="917" spans="1:7" s="5" customFormat="1" x14ac:dyDescent="0.25">
      <c r="A917" s="12"/>
      <c r="F917" s="82"/>
      <c r="G917" s="51"/>
    </row>
    <row r="918" spans="1:7" s="5" customFormat="1" x14ac:dyDescent="0.25">
      <c r="A918" s="12"/>
      <c r="F918" s="82"/>
      <c r="G918" s="51"/>
    </row>
    <row r="919" spans="1:7" s="5" customFormat="1" x14ac:dyDescent="0.25">
      <c r="A919" s="12"/>
      <c r="F919" s="82"/>
      <c r="G919" s="51"/>
    </row>
    <row r="920" spans="1:7" s="5" customFormat="1" x14ac:dyDescent="0.25">
      <c r="A920" s="12"/>
      <c r="F920" s="82"/>
      <c r="G920" s="51"/>
    </row>
    <row r="921" spans="1:7" s="5" customFormat="1" x14ac:dyDescent="0.25">
      <c r="A921" s="12"/>
      <c r="F921" s="82"/>
      <c r="G921" s="51"/>
    </row>
    <row r="922" spans="1:7" s="5" customFormat="1" x14ac:dyDescent="0.25">
      <c r="A922" s="12"/>
      <c r="F922" s="82"/>
      <c r="G922" s="51"/>
    </row>
    <row r="923" spans="1:7" s="5" customFormat="1" x14ac:dyDescent="0.25">
      <c r="A923" s="12"/>
      <c r="F923" s="82"/>
      <c r="G923" s="51"/>
    </row>
    <row r="924" spans="1:7" s="5" customFormat="1" x14ac:dyDescent="0.25">
      <c r="A924" s="12"/>
      <c r="F924" s="82"/>
      <c r="G924" s="51"/>
    </row>
    <row r="925" spans="1:7" s="5" customFormat="1" x14ac:dyDescent="0.25">
      <c r="A925" s="12"/>
      <c r="F925" s="82"/>
      <c r="G925" s="51"/>
    </row>
    <row r="926" spans="1:7" s="5" customFormat="1" x14ac:dyDescent="0.25">
      <c r="A926" s="12"/>
      <c r="F926" s="82"/>
      <c r="G926" s="51"/>
    </row>
    <row r="927" spans="1:7" s="5" customFormat="1" x14ac:dyDescent="0.25">
      <c r="A927" s="12"/>
      <c r="F927" s="82"/>
      <c r="G927" s="51"/>
    </row>
    <row r="928" spans="1:7" s="5" customFormat="1" x14ac:dyDescent="0.25">
      <c r="A928" s="12"/>
      <c r="F928" s="82"/>
      <c r="G928" s="51"/>
    </row>
    <row r="929" spans="1:7" s="5" customFormat="1" x14ac:dyDescent="0.25">
      <c r="A929" s="12"/>
      <c r="F929" s="82"/>
      <c r="G929" s="51"/>
    </row>
    <row r="930" spans="1:7" s="5" customFormat="1" x14ac:dyDescent="0.25">
      <c r="A930" s="12"/>
      <c r="F930" s="82"/>
      <c r="G930" s="51"/>
    </row>
    <row r="931" spans="1:7" s="5" customFormat="1" x14ac:dyDescent="0.25">
      <c r="A931" s="12"/>
      <c r="F931" s="82"/>
      <c r="G931" s="51"/>
    </row>
    <row r="932" spans="1:7" s="5" customFormat="1" x14ac:dyDescent="0.25">
      <c r="A932" s="12"/>
      <c r="F932" s="82"/>
      <c r="G932" s="51"/>
    </row>
    <row r="933" spans="1:7" s="5" customFormat="1" x14ac:dyDescent="0.25">
      <c r="A933" s="12"/>
      <c r="F933" s="82"/>
      <c r="G933" s="51"/>
    </row>
    <row r="934" spans="1:7" s="5" customFormat="1" x14ac:dyDescent="0.25">
      <c r="A934" s="12"/>
      <c r="F934" s="82"/>
      <c r="G934" s="51"/>
    </row>
    <row r="935" spans="1:7" s="5" customFormat="1" x14ac:dyDescent="0.25">
      <c r="A935" s="12"/>
      <c r="F935" s="82"/>
      <c r="G935" s="51"/>
    </row>
    <row r="936" spans="1:7" s="5" customFormat="1" x14ac:dyDescent="0.25">
      <c r="A936" s="12"/>
      <c r="F936" s="82"/>
      <c r="G936" s="51"/>
    </row>
    <row r="937" spans="1:7" s="5" customFormat="1" x14ac:dyDescent="0.25">
      <c r="A937" s="12"/>
      <c r="F937" s="82"/>
      <c r="G937" s="51"/>
    </row>
    <row r="938" spans="1:7" s="5" customFormat="1" x14ac:dyDescent="0.25">
      <c r="A938" s="12"/>
      <c r="F938" s="82"/>
      <c r="G938" s="51"/>
    </row>
    <row r="939" spans="1:7" s="5" customFormat="1" x14ac:dyDescent="0.25">
      <c r="A939" s="12"/>
      <c r="F939" s="82"/>
      <c r="G939" s="51"/>
    </row>
    <row r="940" spans="1:7" s="5" customFormat="1" x14ac:dyDescent="0.25">
      <c r="A940" s="12"/>
      <c r="F940" s="82"/>
      <c r="G940" s="51"/>
    </row>
    <row r="941" spans="1:7" s="5" customFormat="1" x14ac:dyDescent="0.25">
      <c r="A941" s="12"/>
      <c r="F941" s="82"/>
      <c r="G941" s="51"/>
    </row>
    <row r="942" spans="1:7" s="5" customFormat="1" x14ac:dyDescent="0.25">
      <c r="A942" s="12"/>
      <c r="F942" s="82"/>
      <c r="G942" s="51"/>
    </row>
    <row r="943" spans="1:7" s="5" customFormat="1" x14ac:dyDescent="0.25">
      <c r="A943" s="12"/>
      <c r="F943" s="82"/>
      <c r="G943" s="51"/>
    </row>
    <row r="944" spans="1:7" s="5" customFormat="1" x14ac:dyDescent="0.25">
      <c r="A944" s="12"/>
      <c r="F944" s="82"/>
      <c r="G944" s="51"/>
    </row>
    <row r="945" spans="1:7" s="5" customFormat="1" x14ac:dyDescent="0.25">
      <c r="A945" s="12"/>
      <c r="F945" s="82"/>
      <c r="G945" s="51"/>
    </row>
    <row r="946" spans="1:7" s="5" customFormat="1" x14ac:dyDescent="0.25">
      <c r="A946" s="12"/>
      <c r="F946" s="82"/>
      <c r="G946" s="51"/>
    </row>
    <row r="947" spans="1:7" s="5" customFormat="1" x14ac:dyDescent="0.25">
      <c r="A947" s="12"/>
      <c r="F947" s="82"/>
      <c r="G947" s="51"/>
    </row>
    <row r="948" spans="1:7" s="5" customFormat="1" x14ac:dyDescent="0.25">
      <c r="A948" s="12"/>
      <c r="F948" s="82"/>
      <c r="G948" s="51"/>
    </row>
    <row r="949" spans="1:7" s="5" customFormat="1" x14ac:dyDescent="0.25">
      <c r="A949" s="12"/>
      <c r="F949" s="82"/>
      <c r="G949" s="51"/>
    </row>
    <row r="950" spans="1:7" s="5" customFormat="1" x14ac:dyDescent="0.25">
      <c r="A950" s="12"/>
      <c r="F950" s="82"/>
      <c r="G950" s="51"/>
    </row>
    <row r="951" spans="1:7" s="5" customFormat="1" x14ac:dyDescent="0.25">
      <c r="A951" s="12"/>
      <c r="F951" s="82"/>
      <c r="G951" s="51"/>
    </row>
    <row r="952" spans="1:7" s="5" customFormat="1" x14ac:dyDescent="0.25">
      <c r="A952" s="12"/>
      <c r="F952" s="82"/>
      <c r="G952" s="51"/>
    </row>
    <row r="953" spans="1:7" s="5" customFormat="1" x14ac:dyDescent="0.25">
      <c r="A953" s="12"/>
      <c r="F953" s="82"/>
      <c r="G953" s="51"/>
    </row>
    <row r="954" spans="1:7" s="5" customFormat="1" x14ac:dyDescent="0.25">
      <c r="A954" s="12"/>
      <c r="F954" s="82"/>
      <c r="G954" s="51"/>
    </row>
    <row r="955" spans="1:7" s="5" customFormat="1" x14ac:dyDescent="0.25">
      <c r="A955" s="12"/>
      <c r="F955" s="82"/>
      <c r="G955" s="51"/>
    </row>
    <row r="956" spans="1:7" s="5" customFormat="1" x14ac:dyDescent="0.25">
      <c r="A956" s="12"/>
      <c r="F956" s="82"/>
      <c r="G956" s="51"/>
    </row>
    <row r="957" spans="1:7" s="5" customFormat="1" x14ac:dyDescent="0.25">
      <c r="A957" s="12"/>
      <c r="F957" s="82"/>
      <c r="G957" s="51"/>
    </row>
    <row r="958" spans="1:7" s="5" customFormat="1" x14ac:dyDescent="0.25">
      <c r="A958" s="12"/>
      <c r="F958" s="82"/>
      <c r="G958" s="51"/>
    </row>
    <row r="959" spans="1:7" s="5" customFormat="1" x14ac:dyDescent="0.25">
      <c r="A959" s="12"/>
      <c r="F959" s="82"/>
      <c r="G959" s="51"/>
    </row>
    <row r="960" spans="1:7" s="5" customFormat="1" x14ac:dyDescent="0.25">
      <c r="A960" s="12"/>
      <c r="F960" s="82"/>
      <c r="G960" s="51"/>
    </row>
    <row r="961" spans="1:7" s="5" customFormat="1" x14ac:dyDescent="0.25">
      <c r="A961" s="12"/>
      <c r="F961" s="82"/>
      <c r="G961" s="51"/>
    </row>
    <row r="962" spans="1:7" s="5" customFormat="1" x14ac:dyDescent="0.25">
      <c r="A962" s="12"/>
      <c r="F962" s="82"/>
      <c r="G962" s="51"/>
    </row>
    <row r="963" spans="1:7" s="5" customFormat="1" x14ac:dyDescent="0.25">
      <c r="A963" s="12"/>
      <c r="F963" s="82"/>
      <c r="G963" s="51"/>
    </row>
    <row r="964" spans="1:7" s="5" customFormat="1" x14ac:dyDescent="0.25">
      <c r="A964" s="12"/>
      <c r="F964" s="82"/>
      <c r="G964" s="51"/>
    </row>
    <row r="965" spans="1:7" s="5" customFormat="1" x14ac:dyDescent="0.25">
      <c r="A965" s="12"/>
      <c r="F965" s="82"/>
      <c r="G965" s="51"/>
    </row>
    <row r="966" spans="1:7" s="5" customFormat="1" x14ac:dyDescent="0.25">
      <c r="A966" s="12"/>
      <c r="F966" s="82"/>
      <c r="G966" s="51"/>
    </row>
    <row r="967" spans="1:7" s="5" customFormat="1" x14ac:dyDescent="0.25">
      <c r="A967" s="12"/>
      <c r="F967" s="82"/>
      <c r="G967" s="51"/>
    </row>
    <row r="968" spans="1:7" s="5" customFormat="1" x14ac:dyDescent="0.25">
      <c r="A968" s="12"/>
      <c r="F968" s="82"/>
      <c r="G968" s="51"/>
    </row>
    <row r="969" spans="1:7" s="5" customFormat="1" x14ac:dyDescent="0.25">
      <c r="A969" s="12"/>
      <c r="F969" s="82"/>
      <c r="G969" s="51"/>
    </row>
    <row r="970" spans="1:7" s="5" customFormat="1" x14ac:dyDescent="0.25">
      <c r="A970" s="12"/>
      <c r="F970" s="82"/>
      <c r="G970" s="51"/>
    </row>
    <row r="971" spans="1:7" s="5" customFormat="1" x14ac:dyDescent="0.25">
      <c r="A971" s="12"/>
      <c r="F971" s="82"/>
      <c r="G971" s="51"/>
    </row>
    <row r="972" spans="1:7" s="5" customFormat="1" x14ac:dyDescent="0.25">
      <c r="A972" s="12"/>
      <c r="F972" s="82"/>
      <c r="G972" s="51"/>
    </row>
    <row r="973" spans="1:7" s="5" customFormat="1" x14ac:dyDescent="0.25">
      <c r="A973" s="12"/>
      <c r="F973" s="82"/>
      <c r="G973" s="51"/>
    </row>
    <row r="974" spans="1:7" s="5" customFormat="1" x14ac:dyDescent="0.25">
      <c r="A974" s="12"/>
      <c r="F974" s="82"/>
      <c r="G974" s="51"/>
    </row>
    <row r="975" spans="1:7" s="5" customFormat="1" x14ac:dyDescent="0.25">
      <c r="A975" s="12"/>
      <c r="F975" s="82"/>
      <c r="G975" s="51"/>
    </row>
    <row r="976" spans="1:7" s="5" customFormat="1" x14ac:dyDescent="0.25">
      <c r="A976" s="12"/>
      <c r="F976" s="82"/>
      <c r="G976" s="51"/>
    </row>
    <row r="977" spans="1:7" s="5" customFormat="1" x14ac:dyDescent="0.25">
      <c r="A977" s="12"/>
      <c r="F977" s="82"/>
      <c r="G977" s="51"/>
    </row>
    <row r="978" spans="1:7" s="5" customFormat="1" x14ac:dyDescent="0.25">
      <c r="A978" s="12"/>
      <c r="F978" s="82"/>
      <c r="G978" s="51"/>
    </row>
    <row r="979" spans="1:7" s="5" customFormat="1" x14ac:dyDescent="0.25">
      <c r="A979" s="12"/>
      <c r="F979" s="82"/>
      <c r="G979" s="51"/>
    </row>
    <row r="980" spans="1:7" s="5" customFormat="1" x14ac:dyDescent="0.25">
      <c r="A980" s="12"/>
      <c r="F980" s="82"/>
      <c r="G980" s="51"/>
    </row>
    <row r="981" spans="1:7" s="5" customFormat="1" x14ac:dyDescent="0.25">
      <c r="A981" s="12"/>
      <c r="F981" s="82"/>
      <c r="G981" s="51"/>
    </row>
    <row r="982" spans="1:7" s="5" customFormat="1" x14ac:dyDescent="0.25">
      <c r="A982" s="12"/>
      <c r="F982" s="82"/>
      <c r="G982" s="51"/>
    </row>
    <row r="983" spans="1:7" s="5" customFormat="1" x14ac:dyDescent="0.25">
      <c r="A983" s="12"/>
      <c r="F983" s="82"/>
      <c r="G983" s="51"/>
    </row>
    <row r="984" spans="1:7" s="5" customFormat="1" x14ac:dyDescent="0.25">
      <c r="A984" s="12"/>
      <c r="F984" s="82"/>
      <c r="G984" s="51"/>
    </row>
    <row r="985" spans="1:7" s="5" customFormat="1" x14ac:dyDescent="0.25">
      <c r="A985" s="12"/>
      <c r="F985" s="82"/>
      <c r="G985" s="51"/>
    </row>
    <row r="986" spans="1:7" s="5" customFormat="1" x14ac:dyDescent="0.25">
      <c r="A986" s="12"/>
      <c r="F986" s="82"/>
      <c r="G986" s="51"/>
    </row>
    <row r="987" spans="1:7" s="5" customFormat="1" x14ac:dyDescent="0.25">
      <c r="A987" s="12"/>
      <c r="F987" s="82"/>
      <c r="G987" s="51"/>
    </row>
    <row r="988" spans="1:7" s="5" customFormat="1" x14ac:dyDescent="0.25">
      <c r="A988" s="12"/>
      <c r="F988" s="82"/>
      <c r="G988" s="51"/>
    </row>
    <row r="989" spans="1:7" s="5" customFormat="1" x14ac:dyDescent="0.25">
      <c r="A989" s="12"/>
      <c r="F989" s="82"/>
      <c r="G989" s="51"/>
    </row>
    <row r="990" spans="1:7" s="5" customFormat="1" x14ac:dyDescent="0.25">
      <c r="A990" s="12"/>
      <c r="F990" s="82"/>
      <c r="G990" s="51"/>
    </row>
    <row r="991" spans="1:7" s="5" customFormat="1" x14ac:dyDescent="0.25">
      <c r="A991" s="12"/>
      <c r="F991" s="82"/>
      <c r="G991" s="51"/>
    </row>
    <row r="992" spans="1:7" s="5" customFormat="1" x14ac:dyDescent="0.25">
      <c r="A992" s="12"/>
      <c r="F992" s="82"/>
      <c r="G992" s="51"/>
    </row>
    <row r="993" spans="1:7" s="5" customFormat="1" x14ac:dyDescent="0.25">
      <c r="A993" s="12"/>
      <c r="F993" s="82"/>
      <c r="G993" s="51"/>
    </row>
    <row r="994" spans="1:7" s="5" customFormat="1" x14ac:dyDescent="0.25">
      <c r="A994" s="12"/>
      <c r="F994" s="82"/>
      <c r="G994" s="51"/>
    </row>
    <row r="995" spans="1:7" s="5" customFormat="1" x14ac:dyDescent="0.25">
      <c r="A995" s="12"/>
      <c r="F995" s="82"/>
      <c r="G995" s="51"/>
    </row>
    <row r="996" spans="1:7" s="5" customFormat="1" x14ac:dyDescent="0.25">
      <c r="A996" s="12"/>
      <c r="F996" s="82"/>
      <c r="G996" s="51"/>
    </row>
    <row r="997" spans="1:7" s="5" customFormat="1" x14ac:dyDescent="0.25">
      <c r="A997" s="12"/>
      <c r="F997" s="82"/>
      <c r="G997" s="51"/>
    </row>
    <row r="998" spans="1:7" s="5" customFormat="1" x14ac:dyDescent="0.25">
      <c r="A998" s="12"/>
      <c r="F998" s="82"/>
      <c r="G998" s="51"/>
    </row>
    <row r="999" spans="1:7" s="5" customFormat="1" x14ac:dyDescent="0.25">
      <c r="A999" s="12"/>
      <c r="F999" s="82"/>
      <c r="G999" s="51"/>
    </row>
    <row r="1000" spans="1:7" s="5" customFormat="1" x14ac:dyDescent="0.25">
      <c r="A1000" s="12"/>
      <c r="F1000" s="82"/>
      <c r="G1000" s="51"/>
    </row>
    <row r="1001" spans="1:7" s="5" customFormat="1" x14ac:dyDescent="0.25">
      <c r="A1001" s="12"/>
      <c r="F1001" s="82"/>
      <c r="G1001" s="51"/>
    </row>
    <row r="1002" spans="1:7" s="5" customFormat="1" x14ac:dyDescent="0.25">
      <c r="A1002" s="12"/>
      <c r="F1002" s="82"/>
      <c r="G1002" s="51"/>
    </row>
    <row r="1003" spans="1:7" s="5" customFormat="1" x14ac:dyDescent="0.25">
      <c r="A1003" s="12"/>
      <c r="F1003" s="82"/>
      <c r="G1003" s="51"/>
    </row>
    <row r="1004" spans="1:7" s="5" customFormat="1" x14ac:dyDescent="0.25">
      <c r="A1004" s="12"/>
      <c r="F1004" s="82"/>
      <c r="G1004" s="51"/>
    </row>
    <row r="1005" spans="1:7" s="5" customFormat="1" x14ac:dyDescent="0.25">
      <c r="A1005" s="12"/>
      <c r="F1005" s="82"/>
      <c r="G1005" s="51"/>
    </row>
    <row r="1006" spans="1:7" s="5" customFormat="1" x14ac:dyDescent="0.25">
      <c r="A1006" s="12"/>
      <c r="F1006" s="82"/>
      <c r="G1006" s="51"/>
    </row>
    <row r="1007" spans="1:7" s="5" customFormat="1" x14ac:dyDescent="0.25">
      <c r="A1007" s="12"/>
      <c r="F1007" s="82"/>
      <c r="G1007" s="51"/>
    </row>
    <row r="1008" spans="1:7" s="5" customFormat="1" x14ac:dyDescent="0.25">
      <c r="A1008" s="12"/>
      <c r="F1008" s="82"/>
      <c r="G1008" s="51"/>
    </row>
    <row r="1009" spans="1:7" s="5" customFormat="1" x14ac:dyDescent="0.25">
      <c r="A1009" s="12"/>
      <c r="F1009" s="82"/>
      <c r="G1009" s="51"/>
    </row>
    <row r="1010" spans="1:7" s="5" customFormat="1" x14ac:dyDescent="0.25">
      <c r="A1010" s="12"/>
      <c r="F1010" s="82"/>
      <c r="G1010" s="51"/>
    </row>
    <row r="1011" spans="1:7" s="5" customFormat="1" x14ac:dyDescent="0.25">
      <c r="A1011" s="12"/>
      <c r="F1011" s="82"/>
      <c r="G1011" s="51"/>
    </row>
    <row r="1012" spans="1:7" s="5" customFormat="1" x14ac:dyDescent="0.25">
      <c r="A1012" s="12"/>
      <c r="F1012" s="82"/>
      <c r="G1012" s="51"/>
    </row>
    <row r="1013" spans="1:7" s="5" customFormat="1" x14ac:dyDescent="0.25">
      <c r="A1013" s="12"/>
      <c r="F1013" s="82"/>
      <c r="G1013" s="51"/>
    </row>
    <row r="1014" spans="1:7" s="5" customFormat="1" x14ac:dyDescent="0.25">
      <c r="A1014" s="12"/>
      <c r="F1014" s="82"/>
      <c r="G1014" s="51"/>
    </row>
    <row r="1015" spans="1:7" s="5" customFormat="1" x14ac:dyDescent="0.25">
      <c r="A1015" s="12"/>
      <c r="F1015" s="82"/>
      <c r="G1015" s="51"/>
    </row>
    <row r="1016" spans="1:7" s="5" customFormat="1" x14ac:dyDescent="0.25">
      <c r="A1016" s="12"/>
      <c r="F1016" s="82"/>
      <c r="G1016" s="51"/>
    </row>
    <row r="1017" spans="1:7" s="5" customFormat="1" x14ac:dyDescent="0.25">
      <c r="A1017" s="12"/>
      <c r="F1017" s="82"/>
      <c r="G1017" s="51"/>
    </row>
    <row r="1018" spans="1:7" s="5" customFormat="1" x14ac:dyDescent="0.25">
      <c r="A1018" s="12"/>
      <c r="F1018" s="82"/>
      <c r="G1018" s="51"/>
    </row>
    <row r="1019" spans="1:7" s="5" customFormat="1" x14ac:dyDescent="0.25">
      <c r="A1019" s="12"/>
      <c r="F1019" s="82"/>
      <c r="G1019" s="51"/>
    </row>
    <row r="1020" spans="1:7" s="5" customFormat="1" x14ac:dyDescent="0.25">
      <c r="A1020" s="12"/>
      <c r="F1020" s="82"/>
      <c r="G1020" s="51"/>
    </row>
    <row r="1021" spans="1:7" s="5" customFormat="1" x14ac:dyDescent="0.25">
      <c r="A1021" s="12"/>
      <c r="F1021" s="82"/>
      <c r="G1021" s="51"/>
    </row>
    <row r="1022" spans="1:7" s="5" customFormat="1" x14ac:dyDescent="0.25">
      <c r="A1022" s="12"/>
      <c r="F1022" s="82"/>
      <c r="G1022" s="51"/>
    </row>
    <row r="1023" spans="1:7" s="5" customFormat="1" x14ac:dyDescent="0.25">
      <c r="A1023" s="12"/>
      <c r="F1023" s="82"/>
      <c r="G1023" s="51"/>
    </row>
    <row r="1024" spans="1:7" s="5" customFormat="1" x14ac:dyDescent="0.25">
      <c r="A1024" s="12"/>
      <c r="F1024" s="82"/>
      <c r="G1024" s="51"/>
    </row>
    <row r="1025" spans="1:7" s="5" customFormat="1" x14ac:dyDescent="0.25">
      <c r="A1025" s="12"/>
      <c r="F1025" s="82"/>
      <c r="G1025" s="51"/>
    </row>
    <row r="1026" spans="1:7" s="5" customFormat="1" x14ac:dyDescent="0.25">
      <c r="A1026" s="12"/>
      <c r="F1026" s="82"/>
      <c r="G1026" s="51"/>
    </row>
    <row r="1027" spans="1:7" s="5" customFormat="1" x14ac:dyDescent="0.25">
      <c r="A1027" s="12"/>
      <c r="F1027" s="82"/>
      <c r="G1027" s="51"/>
    </row>
    <row r="1028" spans="1:7" s="5" customFormat="1" x14ac:dyDescent="0.25">
      <c r="A1028" s="12"/>
      <c r="F1028" s="82"/>
      <c r="G1028" s="51"/>
    </row>
    <row r="1029" spans="1:7" s="5" customFormat="1" x14ac:dyDescent="0.25">
      <c r="A1029" s="12"/>
      <c r="F1029" s="82"/>
      <c r="G1029" s="51"/>
    </row>
    <row r="1030" spans="1:7" s="5" customFormat="1" x14ac:dyDescent="0.25">
      <c r="A1030" s="12"/>
      <c r="F1030" s="82"/>
      <c r="G1030" s="51"/>
    </row>
    <row r="1031" spans="1:7" s="5" customFormat="1" x14ac:dyDescent="0.25">
      <c r="A1031" s="12"/>
      <c r="F1031" s="82"/>
      <c r="G1031" s="51"/>
    </row>
    <row r="1032" spans="1:7" s="5" customFormat="1" x14ac:dyDescent="0.25">
      <c r="A1032" s="12"/>
      <c r="F1032" s="82"/>
      <c r="G1032" s="51"/>
    </row>
    <row r="1033" spans="1:7" s="5" customFormat="1" x14ac:dyDescent="0.25">
      <c r="A1033" s="12"/>
      <c r="F1033" s="82"/>
      <c r="G1033" s="51"/>
    </row>
    <row r="1034" spans="1:7" s="5" customFormat="1" x14ac:dyDescent="0.25">
      <c r="A1034" s="12"/>
      <c r="F1034" s="82"/>
      <c r="G1034" s="51"/>
    </row>
    <row r="1035" spans="1:7" s="5" customFormat="1" x14ac:dyDescent="0.25">
      <c r="A1035" s="12"/>
      <c r="F1035" s="82"/>
      <c r="G1035" s="51"/>
    </row>
    <row r="1036" spans="1:7" s="5" customFormat="1" x14ac:dyDescent="0.25">
      <c r="A1036" s="12"/>
      <c r="F1036" s="82"/>
      <c r="G1036" s="51"/>
    </row>
    <row r="1037" spans="1:7" s="5" customFormat="1" x14ac:dyDescent="0.25">
      <c r="A1037" s="12"/>
      <c r="F1037" s="82"/>
      <c r="G1037" s="51"/>
    </row>
    <row r="1038" spans="1:7" s="5" customFormat="1" x14ac:dyDescent="0.25">
      <c r="A1038" s="12"/>
      <c r="F1038" s="82"/>
      <c r="G1038" s="51"/>
    </row>
    <row r="1039" spans="1:7" s="5" customFormat="1" x14ac:dyDescent="0.25">
      <c r="A1039" s="12"/>
      <c r="F1039" s="82"/>
      <c r="G1039" s="51"/>
    </row>
    <row r="1040" spans="1:7" s="5" customFormat="1" x14ac:dyDescent="0.25">
      <c r="A1040" s="12"/>
      <c r="F1040" s="82"/>
      <c r="G1040" s="51"/>
    </row>
    <row r="1041" spans="1:7" s="5" customFormat="1" x14ac:dyDescent="0.25">
      <c r="A1041" s="12"/>
      <c r="F1041" s="82"/>
      <c r="G1041" s="51"/>
    </row>
    <row r="1042" spans="1:7" s="5" customFormat="1" x14ac:dyDescent="0.25">
      <c r="A1042" s="12"/>
      <c r="F1042" s="82"/>
      <c r="G1042" s="51"/>
    </row>
    <row r="1043" spans="1:7" s="5" customFormat="1" x14ac:dyDescent="0.25">
      <c r="A1043" s="12"/>
      <c r="F1043" s="82"/>
      <c r="G1043" s="51"/>
    </row>
    <row r="1044" spans="1:7" s="5" customFormat="1" x14ac:dyDescent="0.25">
      <c r="A1044" s="12"/>
      <c r="F1044" s="82"/>
      <c r="G1044" s="51"/>
    </row>
    <row r="1045" spans="1:7" s="5" customFormat="1" x14ac:dyDescent="0.25">
      <c r="A1045" s="12"/>
      <c r="F1045" s="82"/>
      <c r="G1045" s="51"/>
    </row>
    <row r="1046" spans="1:7" s="5" customFormat="1" x14ac:dyDescent="0.25">
      <c r="A1046" s="12"/>
      <c r="F1046" s="82"/>
      <c r="G1046" s="51"/>
    </row>
    <row r="1047" spans="1:7" s="5" customFormat="1" x14ac:dyDescent="0.25">
      <c r="A1047" s="12"/>
      <c r="F1047" s="82"/>
      <c r="G1047" s="51"/>
    </row>
    <row r="1048" spans="1:7" s="5" customFormat="1" x14ac:dyDescent="0.25">
      <c r="A1048" s="12"/>
      <c r="F1048" s="82"/>
      <c r="G1048" s="51"/>
    </row>
    <row r="1049" spans="1:7" s="5" customFormat="1" x14ac:dyDescent="0.25">
      <c r="A1049" s="12"/>
      <c r="F1049" s="82"/>
      <c r="G1049" s="51"/>
    </row>
    <row r="1050" spans="1:7" s="5" customFormat="1" x14ac:dyDescent="0.25">
      <c r="A1050" s="12"/>
      <c r="F1050" s="82"/>
      <c r="G1050" s="51"/>
    </row>
    <row r="1051" spans="1:7" s="5" customFormat="1" x14ac:dyDescent="0.25">
      <c r="A1051" s="12"/>
      <c r="F1051" s="82"/>
      <c r="G1051" s="51"/>
    </row>
    <row r="1052" spans="1:7" s="5" customFormat="1" x14ac:dyDescent="0.25">
      <c r="A1052" s="12"/>
      <c r="F1052" s="82"/>
      <c r="G1052" s="51"/>
    </row>
    <row r="1053" spans="1:7" s="5" customFormat="1" x14ac:dyDescent="0.25">
      <c r="A1053" s="12"/>
      <c r="F1053" s="82"/>
      <c r="G1053" s="51"/>
    </row>
    <row r="1054" spans="1:7" s="5" customFormat="1" x14ac:dyDescent="0.25">
      <c r="A1054" s="12"/>
      <c r="F1054" s="82"/>
      <c r="G1054" s="51"/>
    </row>
    <row r="1055" spans="1:7" s="5" customFormat="1" x14ac:dyDescent="0.25">
      <c r="A1055" s="12"/>
      <c r="F1055" s="82"/>
      <c r="G1055" s="51"/>
    </row>
    <row r="1056" spans="1:7" s="5" customFormat="1" x14ac:dyDescent="0.25">
      <c r="A1056" s="12"/>
      <c r="F1056" s="82"/>
      <c r="G1056" s="51"/>
    </row>
    <row r="1057" spans="1:7" s="5" customFormat="1" x14ac:dyDescent="0.25">
      <c r="A1057" s="12"/>
      <c r="F1057" s="82"/>
      <c r="G1057" s="51"/>
    </row>
    <row r="1058" spans="1:7" s="5" customFormat="1" x14ac:dyDescent="0.25">
      <c r="A1058" s="12"/>
      <c r="F1058" s="82"/>
      <c r="G1058" s="51"/>
    </row>
    <row r="1059" spans="1:7" s="5" customFormat="1" x14ac:dyDescent="0.25">
      <c r="A1059" s="12"/>
      <c r="F1059" s="82"/>
      <c r="G1059" s="51"/>
    </row>
    <row r="1060" spans="1:7" s="5" customFormat="1" x14ac:dyDescent="0.25">
      <c r="A1060" s="12"/>
      <c r="F1060" s="82"/>
      <c r="G1060" s="51"/>
    </row>
    <row r="1061" spans="1:7" s="5" customFormat="1" x14ac:dyDescent="0.25">
      <c r="A1061" s="12"/>
      <c r="F1061" s="82"/>
      <c r="G1061" s="51"/>
    </row>
    <row r="1062" spans="1:7" s="5" customFormat="1" x14ac:dyDescent="0.25">
      <c r="A1062" s="12"/>
      <c r="F1062" s="82"/>
      <c r="G1062" s="51"/>
    </row>
    <row r="1063" spans="1:7" s="5" customFormat="1" x14ac:dyDescent="0.25">
      <c r="A1063" s="12"/>
      <c r="F1063" s="82"/>
      <c r="G1063" s="51"/>
    </row>
    <row r="1064" spans="1:7" s="5" customFormat="1" x14ac:dyDescent="0.25">
      <c r="A1064" s="12"/>
      <c r="F1064" s="82"/>
      <c r="G1064" s="51"/>
    </row>
    <row r="1065" spans="1:7" s="5" customFormat="1" x14ac:dyDescent="0.25">
      <c r="A1065" s="12"/>
      <c r="F1065" s="82"/>
      <c r="G1065" s="51"/>
    </row>
    <row r="1066" spans="1:7" s="5" customFormat="1" x14ac:dyDescent="0.25">
      <c r="A1066" s="12"/>
      <c r="F1066" s="82"/>
      <c r="G1066" s="51"/>
    </row>
    <row r="1067" spans="1:7" s="5" customFormat="1" x14ac:dyDescent="0.25">
      <c r="A1067" s="12"/>
      <c r="F1067" s="82"/>
      <c r="G1067" s="51"/>
    </row>
    <row r="1068" spans="1:7" s="5" customFormat="1" x14ac:dyDescent="0.25">
      <c r="A1068" s="12"/>
      <c r="F1068" s="82"/>
      <c r="G1068" s="51"/>
    </row>
    <row r="1069" spans="1:7" s="5" customFormat="1" x14ac:dyDescent="0.25">
      <c r="A1069" s="12"/>
      <c r="F1069" s="82"/>
      <c r="G1069" s="51"/>
    </row>
    <row r="1070" spans="1:7" s="5" customFormat="1" x14ac:dyDescent="0.25">
      <c r="A1070" s="12"/>
      <c r="F1070" s="82"/>
      <c r="G1070" s="51"/>
    </row>
    <row r="1071" spans="1:7" s="5" customFormat="1" x14ac:dyDescent="0.25">
      <c r="A1071" s="12"/>
      <c r="F1071" s="82"/>
      <c r="G1071" s="51"/>
    </row>
    <row r="1072" spans="1:7" s="5" customFormat="1" x14ac:dyDescent="0.25">
      <c r="A1072" s="12"/>
      <c r="F1072" s="82"/>
      <c r="G1072" s="51"/>
    </row>
    <row r="1073" spans="1:7" s="5" customFormat="1" x14ac:dyDescent="0.25">
      <c r="A1073" s="12"/>
      <c r="F1073" s="82"/>
      <c r="G1073" s="51"/>
    </row>
    <row r="1074" spans="1:7" s="5" customFormat="1" x14ac:dyDescent="0.25">
      <c r="A1074" s="12"/>
      <c r="F1074" s="82"/>
      <c r="G1074" s="51"/>
    </row>
    <row r="1075" spans="1:7" s="5" customFormat="1" x14ac:dyDescent="0.25">
      <c r="A1075" s="12"/>
      <c r="F1075" s="82"/>
      <c r="G1075" s="51"/>
    </row>
    <row r="1076" spans="1:7" s="5" customFormat="1" x14ac:dyDescent="0.25">
      <c r="A1076" s="12"/>
      <c r="F1076" s="82"/>
      <c r="G1076" s="51"/>
    </row>
    <row r="1077" spans="1:7" s="5" customFormat="1" x14ac:dyDescent="0.25">
      <c r="A1077" s="12"/>
      <c r="F1077" s="82"/>
      <c r="G1077" s="51"/>
    </row>
    <row r="1078" spans="1:7" s="5" customFormat="1" x14ac:dyDescent="0.25">
      <c r="A1078" s="12"/>
      <c r="F1078" s="82"/>
      <c r="G1078" s="51"/>
    </row>
    <row r="1079" spans="1:7" s="5" customFormat="1" x14ac:dyDescent="0.25">
      <c r="A1079" s="12"/>
      <c r="F1079" s="82"/>
      <c r="G1079" s="51"/>
    </row>
    <row r="1080" spans="1:7" s="5" customFormat="1" x14ac:dyDescent="0.25">
      <c r="A1080" s="12"/>
      <c r="F1080" s="82"/>
      <c r="G1080" s="51"/>
    </row>
    <row r="1081" spans="1:7" s="5" customFormat="1" x14ac:dyDescent="0.25">
      <c r="A1081" s="12"/>
      <c r="F1081" s="82"/>
      <c r="G1081" s="51"/>
    </row>
    <row r="1082" spans="1:7" s="5" customFormat="1" x14ac:dyDescent="0.25">
      <c r="A1082" s="12"/>
      <c r="F1082" s="82"/>
      <c r="G1082" s="51"/>
    </row>
    <row r="1083" spans="1:7" s="5" customFormat="1" x14ac:dyDescent="0.25">
      <c r="A1083" s="12"/>
      <c r="F1083" s="82"/>
      <c r="G1083" s="51"/>
    </row>
    <row r="1084" spans="1:7" s="5" customFormat="1" x14ac:dyDescent="0.25">
      <c r="A1084" s="12"/>
      <c r="F1084" s="82"/>
      <c r="G1084" s="51"/>
    </row>
    <row r="1085" spans="1:7" s="5" customFormat="1" x14ac:dyDescent="0.25">
      <c r="A1085" s="12"/>
      <c r="F1085" s="82"/>
      <c r="G1085" s="51"/>
    </row>
    <row r="1086" spans="1:7" s="5" customFormat="1" x14ac:dyDescent="0.25">
      <c r="A1086" s="12"/>
      <c r="F1086" s="82"/>
      <c r="G1086" s="51"/>
    </row>
    <row r="1087" spans="1:7" s="5" customFormat="1" x14ac:dyDescent="0.25">
      <c r="A1087" s="12"/>
      <c r="F1087" s="82"/>
      <c r="G1087" s="51"/>
    </row>
    <row r="1088" spans="1:7" s="5" customFormat="1" x14ac:dyDescent="0.25">
      <c r="A1088" s="12"/>
      <c r="F1088" s="82"/>
      <c r="G1088" s="51"/>
    </row>
    <row r="1089" spans="1:7" s="5" customFormat="1" x14ac:dyDescent="0.25">
      <c r="A1089" s="12"/>
      <c r="F1089" s="82"/>
      <c r="G1089" s="51"/>
    </row>
    <row r="1090" spans="1:7" s="5" customFormat="1" x14ac:dyDescent="0.25">
      <c r="A1090" s="12"/>
      <c r="F1090" s="82"/>
      <c r="G1090" s="51"/>
    </row>
    <row r="1091" spans="1:7" s="5" customFormat="1" x14ac:dyDescent="0.25">
      <c r="A1091" s="12"/>
      <c r="F1091" s="82"/>
      <c r="G1091" s="51"/>
    </row>
    <row r="1092" spans="1:7" s="5" customFormat="1" x14ac:dyDescent="0.25">
      <c r="A1092" s="12"/>
      <c r="F1092" s="82"/>
      <c r="G1092" s="51"/>
    </row>
    <row r="1093" spans="1:7" s="5" customFormat="1" x14ac:dyDescent="0.25">
      <c r="A1093" s="12"/>
      <c r="F1093" s="82"/>
      <c r="G1093" s="51"/>
    </row>
    <row r="1094" spans="1:7" s="5" customFormat="1" x14ac:dyDescent="0.25">
      <c r="A1094" s="12"/>
      <c r="F1094" s="82"/>
      <c r="G1094" s="51"/>
    </row>
    <row r="1095" spans="1:7" s="5" customFormat="1" x14ac:dyDescent="0.25">
      <c r="A1095" s="12"/>
      <c r="F1095" s="82"/>
      <c r="G1095" s="51"/>
    </row>
    <row r="1096" spans="1:7" s="5" customFormat="1" x14ac:dyDescent="0.25">
      <c r="A1096" s="12"/>
      <c r="F1096" s="82"/>
      <c r="G1096" s="51"/>
    </row>
    <row r="1097" spans="1:7" s="5" customFormat="1" x14ac:dyDescent="0.25">
      <c r="A1097" s="12"/>
      <c r="F1097" s="82"/>
      <c r="G1097" s="51"/>
    </row>
    <row r="1098" spans="1:7" s="5" customFormat="1" x14ac:dyDescent="0.25">
      <c r="A1098" s="12"/>
      <c r="F1098" s="82"/>
      <c r="G1098" s="51"/>
    </row>
    <row r="1099" spans="1:7" s="5" customFormat="1" x14ac:dyDescent="0.25">
      <c r="A1099" s="12"/>
      <c r="F1099" s="82"/>
      <c r="G1099" s="51"/>
    </row>
    <row r="1100" spans="1:7" s="5" customFormat="1" x14ac:dyDescent="0.25">
      <c r="A1100" s="12"/>
      <c r="F1100" s="82"/>
      <c r="G1100" s="51"/>
    </row>
    <row r="1101" spans="1:7" s="5" customFormat="1" x14ac:dyDescent="0.25">
      <c r="A1101" s="12"/>
      <c r="F1101" s="82"/>
      <c r="G1101" s="51"/>
    </row>
    <row r="1102" spans="1:7" s="5" customFormat="1" x14ac:dyDescent="0.25">
      <c r="A1102" s="12"/>
      <c r="F1102" s="82"/>
      <c r="G1102" s="51"/>
    </row>
    <row r="1103" spans="1:7" s="5" customFormat="1" x14ac:dyDescent="0.25">
      <c r="A1103" s="12"/>
      <c r="F1103" s="82"/>
      <c r="G1103" s="51"/>
    </row>
    <row r="1104" spans="1:7" s="5" customFormat="1" x14ac:dyDescent="0.25">
      <c r="A1104" s="12"/>
      <c r="F1104" s="82"/>
      <c r="G1104" s="51"/>
    </row>
    <row r="1105" spans="1:7" s="5" customFormat="1" x14ac:dyDescent="0.25">
      <c r="A1105" s="12"/>
      <c r="F1105" s="82"/>
      <c r="G1105" s="51"/>
    </row>
    <row r="1106" spans="1:7" s="5" customFormat="1" x14ac:dyDescent="0.25">
      <c r="A1106" s="12"/>
      <c r="F1106" s="82"/>
      <c r="G1106" s="51"/>
    </row>
    <row r="1107" spans="1:7" s="5" customFormat="1" x14ac:dyDescent="0.25">
      <c r="A1107" s="12"/>
      <c r="F1107" s="82"/>
      <c r="G1107" s="51"/>
    </row>
    <row r="1108" spans="1:7" s="5" customFormat="1" x14ac:dyDescent="0.25">
      <c r="A1108" s="12"/>
      <c r="F1108" s="82"/>
      <c r="G1108" s="51"/>
    </row>
    <row r="1109" spans="1:7" s="5" customFormat="1" x14ac:dyDescent="0.25">
      <c r="A1109" s="12"/>
      <c r="F1109" s="82"/>
      <c r="G1109" s="51"/>
    </row>
    <row r="1110" spans="1:7" s="5" customFormat="1" x14ac:dyDescent="0.25">
      <c r="A1110" s="12"/>
      <c r="F1110" s="82"/>
      <c r="G1110" s="51"/>
    </row>
    <row r="1111" spans="1:7" s="5" customFormat="1" x14ac:dyDescent="0.25">
      <c r="A1111" s="12"/>
      <c r="F1111" s="82"/>
      <c r="G1111" s="51"/>
    </row>
    <row r="1112" spans="1:7" s="5" customFormat="1" x14ac:dyDescent="0.25">
      <c r="A1112" s="12"/>
      <c r="F1112" s="82"/>
      <c r="G1112" s="51"/>
    </row>
    <row r="1113" spans="1:7" s="5" customFormat="1" x14ac:dyDescent="0.25">
      <c r="A1113" s="12"/>
      <c r="F1113" s="82"/>
      <c r="G1113" s="51"/>
    </row>
    <row r="1114" spans="1:7" s="5" customFormat="1" x14ac:dyDescent="0.25">
      <c r="A1114" s="12"/>
      <c r="F1114" s="82"/>
      <c r="G1114" s="51"/>
    </row>
    <row r="1115" spans="1:7" s="5" customFormat="1" x14ac:dyDescent="0.25">
      <c r="A1115" s="12"/>
      <c r="F1115" s="82"/>
      <c r="G1115" s="51"/>
    </row>
    <row r="1116" spans="1:7" s="5" customFormat="1" x14ac:dyDescent="0.25">
      <c r="A1116" s="12"/>
      <c r="F1116" s="82"/>
      <c r="G1116" s="51"/>
    </row>
    <row r="1117" spans="1:7" s="5" customFormat="1" x14ac:dyDescent="0.25">
      <c r="A1117" s="12"/>
      <c r="F1117" s="82"/>
      <c r="G1117" s="51"/>
    </row>
    <row r="1118" spans="1:7" s="5" customFormat="1" x14ac:dyDescent="0.25">
      <c r="A1118" s="12"/>
      <c r="F1118" s="82"/>
      <c r="G1118" s="51"/>
    </row>
    <row r="1119" spans="1:7" s="5" customFormat="1" x14ac:dyDescent="0.25">
      <c r="A1119" s="12"/>
      <c r="F1119" s="82"/>
      <c r="G1119" s="51"/>
    </row>
    <row r="1120" spans="1:7" s="5" customFormat="1" x14ac:dyDescent="0.25">
      <c r="A1120" s="12"/>
      <c r="F1120" s="82"/>
      <c r="G1120" s="51"/>
    </row>
    <row r="1121" spans="1:7" s="5" customFormat="1" x14ac:dyDescent="0.25">
      <c r="A1121" s="12"/>
      <c r="F1121" s="82"/>
      <c r="G1121" s="51"/>
    </row>
    <row r="1122" spans="1:7" s="5" customFormat="1" x14ac:dyDescent="0.25">
      <c r="A1122" s="12"/>
      <c r="F1122" s="82"/>
      <c r="G1122" s="51"/>
    </row>
    <row r="1123" spans="1:7" s="5" customFormat="1" x14ac:dyDescent="0.25">
      <c r="A1123" s="12"/>
      <c r="F1123" s="82"/>
      <c r="G1123" s="51"/>
    </row>
    <row r="1124" spans="1:7" s="5" customFormat="1" x14ac:dyDescent="0.25">
      <c r="A1124" s="12"/>
      <c r="F1124" s="82"/>
      <c r="G1124" s="51"/>
    </row>
    <row r="1125" spans="1:7" s="5" customFormat="1" x14ac:dyDescent="0.25">
      <c r="A1125" s="12"/>
      <c r="F1125" s="82"/>
      <c r="G1125" s="51"/>
    </row>
    <row r="1126" spans="1:7" s="5" customFormat="1" x14ac:dyDescent="0.25">
      <c r="A1126" s="12"/>
      <c r="F1126" s="82"/>
      <c r="G1126" s="51"/>
    </row>
    <row r="1127" spans="1:7" s="5" customFormat="1" x14ac:dyDescent="0.25">
      <c r="A1127" s="12"/>
      <c r="F1127" s="82"/>
      <c r="G1127" s="51"/>
    </row>
    <row r="1128" spans="1:7" s="5" customFormat="1" x14ac:dyDescent="0.25">
      <c r="A1128" s="12"/>
      <c r="F1128" s="82"/>
      <c r="G1128" s="51"/>
    </row>
    <row r="1129" spans="1:7" s="5" customFormat="1" x14ac:dyDescent="0.25">
      <c r="A1129" s="12"/>
      <c r="F1129" s="82"/>
      <c r="G1129" s="51"/>
    </row>
    <row r="1130" spans="1:7" s="5" customFormat="1" x14ac:dyDescent="0.25">
      <c r="A1130" s="12"/>
      <c r="F1130" s="82"/>
      <c r="G1130" s="51"/>
    </row>
    <row r="1131" spans="1:7" s="5" customFormat="1" x14ac:dyDescent="0.25">
      <c r="A1131" s="12"/>
      <c r="F1131" s="82"/>
      <c r="G1131" s="51"/>
    </row>
    <row r="1132" spans="1:7" s="5" customFormat="1" x14ac:dyDescent="0.25">
      <c r="A1132" s="12"/>
      <c r="F1132" s="82"/>
      <c r="G1132" s="51"/>
    </row>
    <row r="1133" spans="1:7" s="5" customFormat="1" x14ac:dyDescent="0.25">
      <c r="A1133" s="12"/>
      <c r="F1133" s="82"/>
      <c r="G1133" s="51"/>
    </row>
    <row r="1134" spans="1:7" s="5" customFormat="1" x14ac:dyDescent="0.25">
      <c r="A1134" s="12"/>
      <c r="F1134" s="82"/>
      <c r="G1134" s="51"/>
    </row>
    <row r="1135" spans="1:7" s="5" customFormat="1" x14ac:dyDescent="0.25">
      <c r="A1135" s="12"/>
      <c r="F1135" s="82"/>
      <c r="G1135" s="51"/>
    </row>
    <row r="1136" spans="1:7" s="5" customFormat="1" x14ac:dyDescent="0.25">
      <c r="A1136" s="12"/>
      <c r="F1136" s="82"/>
      <c r="G1136" s="51"/>
    </row>
    <row r="1137" spans="1:7" s="5" customFormat="1" x14ac:dyDescent="0.25">
      <c r="A1137" s="12"/>
      <c r="F1137" s="82"/>
      <c r="G1137" s="51"/>
    </row>
    <row r="1138" spans="1:7" s="5" customFormat="1" x14ac:dyDescent="0.25">
      <c r="A1138" s="12"/>
      <c r="F1138" s="82"/>
      <c r="G1138" s="51"/>
    </row>
    <row r="1139" spans="1:7" s="5" customFormat="1" x14ac:dyDescent="0.25">
      <c r="A1139" s="12"/>
      <c r="F1139" s="82"/>
      <c r="G1139" s="51"/>
    </row>
    <row r="1140" spans="1:7" s="5" customFormat="1" x14ac:dyDescent="0.25">
      <c r="A1140" s="12"/>
      <c r="F1140" s="82"/>
      <c r="G1140" s="51"/>
    </row>
    <row r="1141" spans="1:7" s="5" customFormat="1" x14ac:dyDescent="0.25">
      <c r="A1141" s="12"/>
      <c r="F1141" s="82"/>
      <c r="G1141" s="51"/>
    </row>
    <row r="1142" spans="1:7" s="5" customFormat="1" x14ac:dyDescent="0.25">
      <c r="A1142" s="12"/>
      <c r="F1142" s="82"/>
      <c r="G1142" s="51"/>
    </row>
    <row r="1143" spans="1:7" s="5" customFormat="1" x14ac:dyDescent="0.25">
      <c r="A1143" s="12"/>
      <c r="F1143" s="82"/>
      <c r="G1143" s="51"/>
    </row>
    <row r="1144" spans="1:7" s="5" customFormat="1" x14ac:dyDescent="0.25">
      <c r="A1144" s="12"/>
      <c r="F1144" s="82"/>
      <c r="G1144" s="51"/>
    </row>
    <row r="1145" spans="1:7" s="5" customFormat="1" x14ac:dyDescent="0.25">
      <c r="A1145" s="12"/>
      <c r="F1145" s="82"/>
      <c r="G1145" s="51"/>
    </row>
    <row r="1146" spans="1:7" s="5" customFormat="1" x14ac:dyDescent="0.25">
      <c r="A1146" s="12"/>
      <c r="F1146" s="82"/>
      <c r="G1146" s="51"/>
    </row>
    <row r="1147" spans="1:7" s="5" customFormat="1" x14ac:dyDescent="0.25">
      <c r="A1147" s="12"/>
      <c r="F1147" s="82"/>
      <c r="G1147" s="51"/>
    </row>
    <row r="1148" spans="1:7" s="5" customFormat="1" x14ac:dyDescent="0.25">
      <c r="A1148" s="12"/>
      <c r="F1148" s="82"/>
      <c r="G1148" s="51"/>
    </row>
    <row r="1149" spans="1:7" s="5" customFormat="1" x14ac:dyDescent="0.25">
      <c r="A1149" s="12"/>
      <c r="F1149" s="82"/>
      <c r="G1149" s="51"/>
    </row>
    <row r="1150" spans="1:7" s="5" customFormat="1" x14ac:dyDescent="0.25">
      <c r="A1150" s="12"/>
      <c r="F1150" s="82"/>
      <c r="G1150" s="51"/>
    </row>
    <row r="1151" spans="1:7" s="5" customFormat="1" x14ac:dyDescent="0.25">
      <c r="A1151" s="12"/>
      <c r="F1151" s="82"/>
      <c r="G1151" s="51"/>
    </row>
    <row r="1152" spans="1:7" s="5" customFormat="1" x14ac:dyDescent="0.25">
      <c r="A1152" s="12"/>
      <c r="F1152" s="82"/>
      <c r="G1152" s="51"/>
    </row>
    <row r="1153" spans="1:7" s="5" customFormat="1" x14ac:dyDescent="0.25">
      <c r="A1153" s="12"/>
      <c r="F1153" s="82"/>
      <c r="G1153" s="51"/>
    </row>
    <row r="1154" spans="1:7" s="5" customFormat="1" x14ac:dyDescent="0.25">
      <c r="A1154" s="12"/>
      <c r="F1154" s="82"/>
      <c r="G1154" s="51"/>
    </row>
    <row r="1155" spans="1:7" s="5" customFormat="1" x14ac:dyDescent="0.25">
      <c r="A1155" s="12"/>
      <c r="F1155" s="82"/>
      <c r="G1155" s="51"/>
    </row>
    <row r="1156" spans="1:7" s="5" customFormat="1" x14ac:dyDescent="0.25">
      <c r="A1156" s="12"/>
      <c r="F1156" s="82"/>
      <c r="G1156" s="51"/>
    </row>
    <row r="1157" spans="1:7" s="5" customFormat="1" x14ac:dyDescent="0.25">
      <c r="A1157" s="12"/>
      <c r="F1157" s="82"/>
      <c r="G1157" s="51"/>
    </row>
    <row r="1158" spans="1:7" s="5" customFormat="1" x14ac:dyDescent="0.25">
      <c r="A1158" s="12"/>
      <c r="F1158" s="82"/>
      <c r="G1158" s="51"/>
    </row>
    <row r="1159" spans="1:7" s="5" customFormat="1" x14ac:dyDescent="0.25">
      <c r="A1159" s="12"/>
      <c r="F1159" s="82"/>
      <c r="G1159" s="51"/>
    </row>
    <row r="1160" spans="1:7" s="5" customFormat="1" x14ac:dyDescent="0.25">
      <c r="A1160" s="12"/>
      <c r="F1160" s="82"/>
      <c r="G1160" s="51"/>
    </row>
    <row r="1161" spans="1:7" s="5" customFormat="1" x14ac:dyDescent="0.25">
      <c r="A1161" s="12"/>
      <c r="F1161" s="82"/>
      <c r="G1161" s="51"/>
    </row>
    <row r="1162" spans="1:7" s="5" customFormat="1" x14ac:dyDescent="0.25">
      <c r="A1162" s="12"/>
      <c r="F1162" s="82"/>
      <c r="G1162" s="51"/>
    </row>
    <row r="1163" spans="1:7" s="5" customFormat="1" x14ac:dyDescent="0.25">
      <c r="A1163" s="12"/>
      <c r="F1163" s="82"/>
      <c r="G1163" s="51"/>
    </row>
    <row r="1164" spans="1:7" s="5" customFormat="1" x14ac:dyDescent="0.25">
      <c r="A1164" s="12"/>
      <c r="F1164" s="82"/>
      <c r="G1164" s="51"/>
    </row>
    <row r="1165" spans="1:7" s="5" customFormat="1" x14ac:dyDescent="0.25">
      <c r="A1165" s="12"/>
      <c r="F1165" s="82"/>
      <c r="G1165" s="51"/>
    </row>
    <row r="1166" spans="1:7" s="5" customFormat="1" x14ac:dyDescent="0.25">
      <c r="A1166" s="12"/>
      <c r="F1166" s="82"/>
      <c r="G1166" s="51"/>
    </row>
    <row r="1167" spans="1:7" s="5" customFormat="1" x14ac:dyDescent="0.25">
      <c r="A1167" s="12"/>
      <c r="F1167" s="82"/>
      <c r="G1167" s="51"/>
    </row>
    <row r="1168" spans="1:7" s="5" customFormat="1" x14ac:dyDescent="0.25">
      <c r="A1168" s="12"/>
      <c r="F1168" s="82"/>
      <c r="G1168" s="51"/>
    </row>
    <row r="1169" spans="1:7" s="5" customFormat="1" x14ac:dyDescent="0.25">
      <c r="A1169" s="12"/>
      <c r="F1169" s="82"/>
      <c r="G1169" s="51"/>
    </row>
    <row r="1170" spans="1:7" s="5" customFormat="1" x14ac:dyDescent="0.25">
      <c r="A1170" s="12"/>
      <c r="F1170" s="82"/>
      <c r="G1170" s="51"/>
    </row>
    <row r="1171" spans="1:7" s="5" customFormat="1" x14ac:dyDescent="0.25">
      <c r="A1171" s="12"/>
      <c r="F1171" s="82"/>
      <c r="G1171" s="51"/>
    </row>
    <row r="1172" spans="1:7" s="5" customFormat="1" x14ac:dyDescent="0.25">
      <c r="A1172" s="12"/>
      <c r="F1172" s="82"/>
      <c r="G1172" s="51"/>
    </row>
    <row r="1173" spans="1:7" s="5" customFormat="1" x14ac:dyDescent="0.25">
      <c r="A1173" s="12"/>
      <c r="F1173" s="82"/>
      <c r="G1173" s="51"/>
    </row>
    <row r="1174" spans="1:7" s="5" customFormat="1" x14ac:dyDescent="0.25">
      <c r="A1174" s="12"/>
      <c r="F1174" s="82"/>
      <c r="G1174" s="51"/>
    </row>
    <row r="1175" spans="1:7" s="5" customFormat="1" x14ac:dyDescent="0.25">
      <c r="A1175" s="12"/>
      <c r="F1175" s="82"/>
      <c r="G1175" s="51"/>
    </row>
    <row r="1176" spans="1:7" s="5" customFormat="1" x14ac:dyDescent="0.25">
      <c r="A1176" s="12"/>
      <c r="F1176" s="82"/>
      <c r="G1176" s="51"/>
    </row>
    <row r="1177" spans="1:7" s="5" customFormat="1" x14ac:dyDescent="0.25">
      <c r="A1177" s="12"/>
      <c r="F1177" s="82"/>
      <c r="G1177" s="51"/>
    </row>
    <row r="1178" spans="1:7" s="5" customFormat="1" x14ac:dyDescent="0.25">
      <c r="A1178" s="12"/>
      <c r="F1178" s="82"/>
      <c r="G1178" s="51"/>
    </row>
    <row r="1179" spans="1:7" s="5" customFormat="1" x14ac:dyDescent="0.25">
      <c r="A1179" s="12"/>
      <c r="F1179" s="82"/>
      <c r="G1179" s="51"/>
    </row>
    <row r="1180" spans="1:7" s="5" customFormat="1" x14ac:dyDescent="0.25">
      <c r="A1180" s="12"/>
      <c r="F1180" s="82"/>
      <c r="G1180" s="51"/>
    </row>
    <row r="1181" spans="1:7" s="5" customFormat="1" x14ac:dyDescent="0.25">
      <c r="A1181" s="12"/>
      <c r="F1181" s="82"/>
      <c r="G1181" s="51"/>
    </row>
    <row r="1182" spans="1:7" s="5" customFormat="1" x14ac:dyDescent="0.25">
      <c r="A1182" s="12"/>
      <c r="F1182" s="82"/>
      <c r="G1182" s="51"/>
    </row>
    <row r="1183" spans="1:7" s="5" customFormat="1" x14ac:dyDescent="0.25">
      <c r="A1183" s="12"/>
      <c r="F1183" s="82"/>
      <c r="G1183" s="51"/>
    </row>
    <row r="1184" spans="1:7" s="5" customFormat="1" x14ac:dyDescent="0.25">
      <c r="A1184" s="12"/>
      <c r="F1184" s="82"/>
      <c r="G1184" s="51"/>
    </row>
    <row r="1185" spans="1:7" s="5" customFormat="1" x14ac:dyDescent="0.25">
      <c r="A1185" s="12"/>
      <c r="F1185" s="82"/>
      <c r="G1185" s="51"/>
    </row>
    <row r="1186" spans="1:7" s="5" customFormat="1" x14ac:dyDescent="0.25">
      <c r="A1186" s="12"/>
      <c r="F1186" s="82"/>
      <c r="G1186" s="51"/>
    </row>
    <row r="1187" spans="1:7" s="5" customFormat="1" x14ac:dyDescent="0.25">
      <c r="A1187" s="12"/>
      <c r="F1187" s="82"/>
      <c r="G1187" s="51"/>
    </row>
    <row r="1188" spans="1:7" s="5" customFormat="1" x14ac:dyDescent="0.25">
      <c r="A1188" s="12"/>
      <c r="F1188" s="82"/>
      <c r="G1188" s="51"/>
    </row>
    <row r="1189" spans="1:7" s="5" customFormat="1" x14ac:dyDescent="0.25">
      <c r="A1189" s="12"/>
      <c r="F1189" s="82"/>
      <c r="G1189" s="51"/>
    </row>
    <row r="1190" spans="1:7" s="5" customFormat="1" x14ac:dyDescent="0.25">
      <c r="A1190" s="12"/>
      <c r="F1190" s="82"/>
      <c r="G1190" s="51"/>
    </row>
    <row r="1191" spans="1:7" s="5" customFormat="1" x14ac:dyDescent="0.25">
      <c r="A1191" s="12"/>
      <c r="F1191" s="82"/>
      <c r="G1191" s="51"/>
    </row>
    <row r="1192" spans="1:7" s="5" customFormat="1" x14ac:dyDescent="0.25">
      <c r="A1192" s="12"/>
      <c r="F1192" s="82"/>
      <c r="G1192" s="51"/>
    </row>
    <row r="1193" spans="1:7" s="5" customFormat="1" x14ac:dyDescent="0.25">
      <c r="A1193" s="12"/>
      <c r="F1193" s="82"/>
      <c r="G1193" s="51"/>
    </row>
    <row r="1194" spans="1:7" s="5" customFormat="1" x14ac:dyDescent="0.25">
      <c r="A1194" s="12"/>
      <c r="F1194" s="82"/>
      <c r="G1194" s="51"/>
    </row>
    <row r="1195" spans="1:7" s="5" customFormat="1" x14ac:dyDescent="0.25">
      <c r="A1195" s="12"/>
      <c r="F1195" s="82"/>
      <c r="G1195" s="51"/>
    </row>
    <row r="1196" spans="1:7" s="5" customFormat="1" x14ac:dyDescent="0.25">
      <c r="A1196" s="12"/>
      <c r="F1196" s="82"/>
      <c r="G1196" s="51"/>
    </row>
    <row r="1197" spans="1:7" s="5" customFormat="1" x14ac:dyDescent="0.25">
      <c r="A1197" s="12"/>
      <c r="F1197" s="82"/>
      <c r="G1197" s="51"/>
    </row>
    <row r="1198" spans="1:7" s="5" customFormat="1" x14ac:dyDescent="0.25">
      <c r="A1198" s="12"/>
      <c r="F1198" s="82"/>
      <c r="G1198" s="51"/>
    </row>
    <row r="1199" spans="1:7" s="5" customFormat="1" x14ac:dyDescent="0.25">
      <c r="A1199" s="12"/>
      <c r="F1199" s="82"/>
      <c r="G1199" s="51"/>
    </row>
    <row r="1200" spans="1:7" s="5" customFormat="1" x14ac:dyDescent="0.25">
      <c r="A1200" s="12"/>
      <c r="F1200" s="82"/>
      <c r="G1200" s="51"/>
    </row>
    <row r="1201" spans="1:7" s="5" customFormat="1" x14ac:dyDescent="0.25">
      <c r="A1201" s="12"/>
      <c r="F1201" s="82"/>
      <c r="G1201" s="51"/>
    </row>
    <row r="1202" spans="1:7" s="5" customFormat="1" x14ac:dyDescent="0.25">
      <c r="A1202" s="12"/>
      <c r="F1202" s="82"/>
      <c r="G1202" s="51"/>
    </row>
    <row r="1203" spans="1:7" s="5" customFormat="1" x14ac:dyDescent="0.25">
      <c r="A1203" s="12"/>
      <c r="F1203" s="82"/>
      <c r="G1203" s="51"/>
    </row>
    <row r="1204" spans="1:7" s="5" customFormat="1" x14ac:dyDescent="0.25">
      <c r="A1204" s="12"/>
      <c r="F1204" s="82"/>
      <c r="G1204" s="51"/>
    </row>
    <row r="1205" spans="1:7" s="5" customFormat="1" x14ac:dyDescent="0.25">
      <c r="A1205" s="12"/>
      <c r="F1205" s="82"/>
      <c r="G1205" s="51"/>
    </row>
    <row r="1206" spans="1:7" s="5" customFormat="1" x14ac:dyDescent="0.25">
      <c r="A1206" s="12"/>
      <c r="F1206" s="82"/>
      <c r="G1206" s="51"/>
    </row>
    <row r="1207" spans="1:7" s="5" customFormat="1" x14ac:dyDescent="0.25">
      <c r="A1207" s="12"/>
      <c r="F1207" s="82"/>
      <c r="G1207" s="51"/>
    </row>
    <row r="1208" spans="1:7" s="5" customFormat="1" x14ac:dyDescent="0.25">
      <c r="A1208" s="12"/>
      <c r="F1208" s="82"/>
      <c r="G1208" s="51"/>
    </row>
    <row r="1209" spans="1:7" s="5" customFormat="1" x14ac:dyDescent="0.25">
      <c r="A1209" s="12"/>
      <c r="F1209" s="82"/>
      <c r="G1209" s="51"/>
    </row>
    <row r="1210" spans="1:7" s="5" customFormat="1" x14ac:dyDescent="0.25">
      <c r="A1210" s="12"/>
      <c r="F1210" s="82"/>
      <c r="G1210" s="51"/>
    </row>
    <row r="1211" spans="1:7" s="5" customFormat="1" x14ac:dyDescent="0.25">
      <c r="A1211" s="12"/>
      <c r="F1211" s="82"/>
      <c r="G1211" s="51"/>
    </row>
    <row r="1212" spans="1:7" s="5" customFormat="1" x14ac:dyDescent="0.25">
      <c r="A1212" s="12"/>
      <c r="F1212" s="82"/>
      <c r="G1212" s="51"/>
    </row>
    <row r="1213" spans="1:7" s="5" customFormat="1" x14ac:dyDescent="0.25">
      <c r="A1213" s="12"/>
      <c r="F1213" s="82"/>
      <c r="G1213" s="51"/>
    </row>
    <row r="1214" spans="1:7" s="5" customFormat="1" x14ac:dyDescent="0.25">
      <c r="A1214" s="12"/>
      <c r="F1214" s="82"/>
      <c r="G1214" s="51"/>
    </row>
    <row r="1215" spans="1:7" s="5" customFormat="1" x14ac:dyDescent="0.25">
      <c r="A1215" s="12"/>
      <c r="F1215" s="82"/>
      <c r="G1215" s="51"/>
    </row>
    <row r="1216" spans="1:7" s="5" customFormat="1" x14ac:dyDescent="0.25">
      <c r="A1216" s="12"/>
      <c r="F1216" s="82"/>
      <c r="G1216" s="51"/>
    </row>
    <row r="1217" spans="1:7" s="5" customFormat="1" x14ac:dyDescent="0.25">
      <c r="A1217" s="12"/>
      <c r="F1217" s="82"/>
      <c r="G1217" s="51"/>
    </row>
    <row r="1218" spans="1:7" s="5" customFormat="1" x14ac:dyDescent="0.25">
      <c r="A1218" s="12"/>
      <c r="F1218" s="82"/>
      <c r="G1218" s="51"/>
    </row>
    <row r="1219" spans="1:7" s="5" customFormat="1" x14ac:dyDescent="0.25">
      <c r="A1219" s="12"/>
      <c r="F1219" s="82"/>
      <c r="G1219" s="51"/>
    </row>
    <row r="1220" spans="1:7" s="5" customFormat="1" x14ac:dyDescent="0.25">
      <c r="A1220" s="12"/>
      <c r="F1220" s="82"/>
      <c r="G1220" s="51"/>
    </row>
    <row r="1221" spans="1:7" s="5" customFormat="1" x14ac:dyDescent="0.25">
      <c r="A1221" s="12"/>
      <c r="F1221" s="82"/>
      <c r="G1221" s="51"/>
    </row>
    <row r="1222" spans="1:7" s="5" customFormat="1" x14ac:dyDescent="0.25">
      <c r="A1222" s="12"/>
      <c r="F1222" s="82"/>
      <c r="G1222" s="51"/>
    </row>
    <row r="1223" spans="1:7" s="5" customFormat="1" x14ac:dyDescent="0.25">
      <c r="A1223" s="12"/>
      <c r="F1223" s="82"/>
      <c r="G1223" s="51"/>
    </row>
    <row r="1224" spans="1:7" s="5" customFormat="1" x14ac:dyDescent="0.25">
      <c r="A1224" s="12"/>
      <c r="F1224" s="82"/>
      <c r="G1224" s="51"/>
    </row>
    <row r="1225" spans="1:7" s="5" customFormat="1" x14ac:dyDescent="0.25">
      <c r="A1225" s="12"/>
      <c r="F1225" s="82"/>
      <c r="G1225" s="51"/>
    </row>
    <row r="1226" spans="1:7" s="5" customFormat="1" x14ac:dyDescent="0.25">
      <c r="A1226" s="12"/>
      <c r="F1226" s="82"/>
      <c r="G1226" s="51"/>
    </row>
    <row r="1227" spans="1:7" s="5" customFormat="1" x14ac:dyDescent="0.25">
      <c r="A1227" s="12"/>
      <c r="F1227" s="82"/>
      <c r="G1227" s="51"/>
    </row>
    <row r="1228" spans="1:7" s="5" customFormat="1" x14ac:dyDescent="0.25">
      <c r="A1228" s="12"/>
      <c r="F1228" s="82"/>
      <c r="G1228" s="51"/>
    </row>
    <row r="1229" spans="1:7" s="5" customFormat="1" x14ac:dyDescent="0.25">
      <c r="A1229" s="12"/>
      <c r="F1229" s="82"/>
      <c r="G1229" s="51"/>
    </row>
    <row r="1230" spans="1:7" s="5" customFormat="1" x14ac:dyDescent="0.25">
      <c r="A1230" s="12"/>
      <c r="F1230" s="82"/>
      <c r="G1230" s="51"/>
    </row>
    <row r="1231" spans="1:7" s="5" customFormat="1" x14ac:dyDescent="0.25">
      <c r="A1231" s="12"/>
      <c r="F1231" s="82"/>
      <c r="G1231" s="51"/>
    </row>
    <row r="1232" spans="1:7" s="5" customFormat="1" x14ac:dyDescent="0.25">
      <c r="A1232" s="12"/>
      <c r="F1232" s="82"/>
      <c r="G1232" s="51"/>
    </row>
    <row r="1233" spans="1:7" s="5" customFormat="1" x14ac:dyDescent="0.25">
      <c r="A1233" s="12"/>
      <c r="F1233" s="82"/>
      <c r="G1233" s="51"/>
    </row>
    <row r="1234" spans="1:7" s="5" customFormat="1" x14ac:dyDescent="0.25">
      <c r="A1234" s="12"/>
      <c r="F1234" s="82"/>
      <c r="G1234" s="51"/>
    </row>
    <row r="1235" spans="1:7" s="5" customFormat="1" x14ac:dyDescent="0.25">
      <c r="A1235" s="12"/>
      <c r="F1235" s="82"/>
      <c r="G1235" s="51"/>
    </row>
    <row r="1236" spans="1:7" s="5" customFormat="1" x14ac:dyDescent="0.25">
      <c r="A1236" s="12"/>
      <c r="F1236" s="82"/>
      <c r="G1236" s="51"/>
    </row>
    <row r="1237" spans="1:7" s="5" customFormat="1" x14ac:dyDescent="0.25">
      <c r="A1237" s="12"/>
      <c r="F1237" s="82"/>
      <c r="G1237" s="51"/>
    </row>
    <row r="1238" spans="1:7" s="5" customFormat="1" x14ac:dyDescent="0.25">
      <c r="A1238" s="12"/>
      <c r="F1238" s="82"/>
      <c r="G1238" s="51"/>
    </row>
    <row r="1239" spans="1:7" s="5" customFormat="1" x14ac:dyDescent="0.25">
      <c r="A1239" s="12"/>
      <c r="F1239" s="82"/>
      <c r="G1239" s="51"/>
    </row>
    <row r="1240" spans="1:7" s="5" customFormat="1" x14ac:dyDescent="0.25">
      <c r="A1240" s="12"/>
      <c r="F1240" s="82"/>
      <c r="G1240" s="51"/>
    </row>
    <row r="1241" spans="1:7" s="5" customFormat="1" x14ac:dyDescent="0.25">
      <c r="A1241" s="12"/>
      <c r="F1241" s="82"/>
      <c r="G1241" s="51"/>
    </row>
    <row r="1242" spans="1:7" s="5" customFormat="1" x14ac:dyDescent="0.25">
      <c r="A1242" s="12"/>
      <c r="F1242" s="82"/>
      <c r="G1242" s="51"/>
    </row>
    <row r="1243" spans="1:7" s="5" customFormat="1" x14ac:dyDescent="0.25">
      <c r="A1243" s="12"/>
      <c r="F1243" s="82"/>
      <c r="G1243" s="51"/>
    </row>
    <row r="1244" spans="1:7" s="5" customFormat="1" x14ac:dyDescent="0.25">
      <c r="A1244" s="12"/>
      <c r="F1244" s="82"/>
      <c r="G1244" s="51"/>
    </row>
    <row r="1245" spans="1:7" s="5" customFormat="1" x14ac:dyDescent="0.25">
      <c r="A1245" s="12"/>
      <c r="F1245" s="82"/>
      <c r="G1245" s="51"/>
    </row>
    <row r="1246" spans="1:7" s="5" customFormat="1" x14ac:dyDescent="0.25">
      <c r="A1246" s="12"/>
      <c r="F1246" s="82"/>
      <c r="G1246" s="51"/>
    </row>
    <row r="1247" spans="1:7" s="5" customFormat="1" x14ac:dyDescent="0.25">
      <c r="A1247" s="12"/>
      <c r="F1247" s="82"/>
      <c r="G1247" s="51"/>
    </row>
    <row r="1248" spans="1:7" s="5" customFormat="1" x14ac:dyDescent="0.25">
      <c r="A1248" s="12"/>
      <c r="F1248" s="82"/>
      <c r="G1248" s="51"/>
    </row>
    <row r="1249" spans="1:7" s="5" customFormat="1" x14ac:dyDescent="0.25">
      <c r="A1249" s="12"/>
      <c r="F1249" s="82"/>
      <c r="G1249" s="51"/>
    </row>
    <row r="1250" spans="1:7" s="5" customFormat="1" x14ac:dyDescent="0.25">
      <c r="A1250" s="12"/>
      <c r="F1250" s="82"/>
      <c r="G1250" s="51"/>
    </row>
    <row r="1251" spans="1:7" s="5" customFormat="1" x14ac:dyDescent="0.25">
      <c r="A1251" s="12"/>
      <c r="F1251" s="82"/>
      <c r="G1251" s="51"/>
    </row>
    <row r="1252" spans="1:7" s="5" customFormat="1" x14ac:dyDescent="0.25">
      <c r="A1252" s="12"/>
      <c r="F1252" s="82"/>
      <c r="G1252" s="51"/>
    </row>
    <row r="1253" spans="1:7" s="5" customFormat="1" x14ac:dyDescent="0.25">
      <c r="A1253" s="12"/>
      <c r="F1253" s="82"/>
      <c r="G1253" s="51"/>
    </row>
    <row r="1254" spans="1:7" s="5" customFormat="1" x14ac:dyDescent="0.25">
      <c r="A1254" s="12"/>
      <c r="F1254" s="82"/>
      <c r="G1254" s="51"/>
    </row>
    <row r="1255" spans="1:7" s="5" customFormat="1" x14ac:dyDescent="0.25">
      <c r="A1255" s="12"/>
      <c r="F1255" s="82"/>
      <c r="G1255" s="51"/>
    </row>
    <row r="1256" spans="1:7" s="5" customFormat="1" x14ac:dyDescent="0.25">
      <c r="A1256" s="12"/>
      <c r="F1256" s="82"/>
      <c r="G1256" s="51"/>
    </row>
    <row r="1257" spans="1:7" s="5" customFormat="1" x14ac:dyDescent="0.25">
      <c r="A1257" s="12"/>
      <c r="F1257" s="82"/>
      <c r="G1257" s="51"/>
    </row>
    <row r="1258" spans="1:7" s="5" customFormat="1" x14ac:dyDescent="0.25">
      <c r="A1258" s="12"/>
      <c r="F1258" s="82"/>
      <c r="G1258" s="51"/>
    </row>
    <row r="1259" spans="1:7" s="5" customFormat="1" x14ac:dyDescent="0.25">
      <c r="A1259" s="12"/>
      <c r="F1259" s="82"/>
      <c r="G1259" s="51"/>
    </row>
    <row r="1260" spans="1:7" s="5" customFormat="1" x14ac:dyDescent="0.25">
      <c r="A1260" s="12"/>
      <c r="F1260" s="82"/>
      <c r="G1260" s="51"/>
    </row>
    <row r="1261" spans="1:7" s="5" customFormat="1" x14ac:dyDescent="0.25">
      <c r="A1261" s="12"/>
      <c r="F1261" s="82"/>
      <c r="G1261" s="51"/>
    </row>
    <row r="1262" spans="1:7" s="5" customFormat="1" x14ac:dyDescent="0.25">
      <c r="A1262" s="12"/>
      <c r="F1262" s="82"/>
      <c r="G1262" s="51"/>
    </row>
    <row r="1263" spans="1:7" s="5" customFormat="1" x14ac:dyDescent="0.25">
      <c r="A1263" s="12"/>
      <c r="F1263" s="82"/>
      <c r="G1263" s="51"/>
    </row>
    <row r="1264" spans="1:7" s="5" customFormat="1" x14ac:dyDescent="0.25">
      <c r="A1264" s="12"/>
      <c r="F1264" s="82"/>
      <c r="G1264" s="51"/>
    </row>
    <row r="1265" spans="1:7" s="5" customFormat="1" x14ac:dyDescent="0.25">
      <c r="A1265" s="12"/>
      <c r="F1265" s="82"/>
      <c r="G1265" s="51"/>
    </row>
    <row r="1266" spans="1:7" s="5" customFormat="1" x14ac:dyDescent="0.25">
      <c r="A1266" s="12"/>
      <c r="F1266" s="82"/>
      <c r="G1266" s="51"/>
    </row>
    <row r="1267" spans="1:7" s="5" customFormat="1" x14ac:dyDescent="0.25">
      <c r="A1267" s="12"/>
      <c r="F1267" s="82"/>
      <c r="G1267" s="51"/>
    </row>
    <row r="1268" spans="1:7" s="5" customFormat="1" x14ac:dyDescent="0.25">
      <c r="A1268" s="12"/>
      <c r="F1268" s="82"/>
      <c r="G1268" s="51"/>
    </row>
    <row r="1269" spans="1:7" s="5" customFormat="1" x14ac:dyDescent="0.25">
      <c r="A1269" s="12"/>
      <c r="F1269" s="82"/>
      <c r="G1269" s="51"/>
    </row>
    <row r="1270" spans="1:7" s="5" customFormat="1" x14ac:dyDescent="0.25">
      <c r="A1270" s="12"/>
      <c r="F1270" s="82"/>
      <c r="G1270" s="51"/>
    </row>
    <row r="1271" spans="1:7" s="5" customFormat="1" x14ac:dyDescent="0.25">
      <c r="A1271" s="12"/>
      <c r="F1271" s="82"/>
      <c r="G1271" s="51"/>
    </row>
    <row r="1272" spans="1:7" s="5" customFormat="1" x14ac:dyDescent="0.25">
      <c r="A1272" s="12"/>
      <c r="F1272" s="82"/>
      <c r="G1272" s="51"/>
    </row>
    <row r="1273" spans="1:7" s="5" customFormat="1" x14ac:dyDescent="0.25">
      <c r="A1273" s="12"/>
      <c r="F1273" s="82"/>
      <c r="G1273" s="51"/>
    </row>
    <row r="1274" spans="1:7" s="5" customFormat="1" x14ac:dyDescent="0.25">
      <c r="A1274" s="12"/>
      <c r="F1274" s="82"/>
      <c r="G1274" s="51"/>
    </row>
    <row r="1275" spans="1:7" s="5" customFormat="1" x14ac:dyDescent="0.25">
      <c r="A1275" s="12"/>
      <c r="F1275" s="82"/>
      <c r="G1275" s="51"/>
    </row>
    <row r="1276" spans="1:7" s="5" customFormat="1" x14ac:dyDescent="0.25">
      <c r="A1276" s="12"/>
      <c r="F1276" s="82"/>
      <c r="G1276" s="51"/>
    </row>
    <row r="1277" spans="1:7" s="5" customFormat="1" x14ac:dyDescent="0.25">
      <c r="A1277" s="12"/>
      <c r="F1277" s="82"/>
      <c r="G1277" s="51"/>
    </row>
    <row r="1278" spans="1:7" s="5" customFormat="1" x14ac:dyDescent="0.25">
      <c r="A1278" s="12"/>
      <c r="F1278" s="82"/>
      <c r="G1278" s="51"/>
    </row>
    <row r="1279" spans="1:7" s="5" customFormat="1" x14ac:dyDescent="0.25">
      <c r="A1279" s="12"/>
      <c r="F1279" s="82"/>
      <c r="G1279" s="51"/>
    </row>
    <row r="1280" spans="1:7" s="5" customFormat="1" x14ac:dyDescent="0.25">
      <c r="A1280" s="12"/>
      <c r="F1280" s="82"/>
      <c r="G1280" s="51"/>
    </row>
    <row r="1281" spans="1:7" s="5" customFormat="1" x14ac:dyDescent="0.25">
      <c r="A1281" s="12"/>
      <c r="F1281" s="82"/>
      <c r="G1281" s="51"/>
    </row>
    <row r="1282" spans="1:7" s="5" customFormat="1" x14ac:dyDescent="0.25">
      <c r="A1282" s="12"/>
      <c r="F1282" s="82"/>
      <c r="G1282" s="51"/>
    </row>
    <row r="1283" spans="1:7" s="5" customFormat="1" x14ac:dyDescent="0.25">
      <c r="A1283" s="12"/>
      <c r="F1283" s="82"/>
      <c r="G1283" s="51"/>
    </row>
    <row r="1284" spans="1:7" s="5" customFormat="1" x14ac:dyDescent="0.25">
      <c r="A1284" s="12"/>
      <c r="F1284" s="82"/>
      <c r="G1284" s="51"/>
    </row>
    <row r="1285" spans="1:7" s="5" customFormat="1" x14ac:dyDescent="0.25">
      <c r="A1285" s="12"/>
      <c r="F1285" s="82"/>
      <c r="G1285" s="51"/>
    </row>
    <row r="1286" spans="1:7" s="5" customFormat="1" x14ac:dyDescent="0.25">
      <c r="A1286" s="12"/>
      <c r="F1286" s="82"/>
      <c r="G1286" s="51"/>
    </row>
    <row r="1287" spans="1:7" s="5" customFormat="1" x14ac:dyDescent="0.25">
      <c r="A1287" s="12"/>
      <c r="F1287" s="82"/>
      <c r="G1287" s="51"/>
    </row>
    <row r="1288" spans="1:7" s="5" customFormat="1" x14ac:dyDescent="0.25">
      <c r="A1288" s="12"/>
      <c r="F1288" s="82"/>
      <c r="G1288" s="51"/>
    </row>
    <row r="1289" spans="1:7" s="5" customFormat="1" x14ac:dyDescent="0.25">
      <c r="A1289" s="12"/>
      <c r="F1289" s="82"/>
      <c r="G1289" s="51"/>
    </row>
    <row r="1290" spans="1:7" s="5" customFormat="1" x14ac:dyDescent="0.25">
      <c r="A1290" s="12"/>
      <c r="F1290" s="82"/>
      <c r="G1290" s="51"/>
    </row>
    <row r="1291" spans="1:7" s="5" customFormat="1" x14ac:dyDescent="0.25">
      <c r="A1291" s="12"/>
      <c r="F1291" s="82"/>
      <c r="G1291" s="51"/>
    </row>
    <row r="1292" spans="1:7" s="5" customFormat="1" x14ac:dyDescent="0.25">
      <c r="A1292" s="12"/>
      <c r="F1292" s="82"/>
      <c r="G1292" s="51"/>
    </row>
    <row r="1293" spans="1:7" s="5" customFormat="1" x14ac:dyDescent="0.25">
      <c r="A1293" s="12"/>
      <c r="F1293" s="82"/>
      <c r="G1293" s="51"/>
    </row>
    <row r="1294" spans="1:7" s="5" customFormat="1" x14ac:dyDescent="0.25">
      <c r="A1294" s="12"/>
      <c r="F1294" s="82"/>
      <c r="G1294" s="51"/>
    </row>
    <row r="1295" spans="1:7" s="5" customFormat="1" x14ac:dyDescent="0.25">
      <c r="A1295" s="12"/>
      <c r="F1295" s="82"/>
      <c r="G1295" s="51"/>
    </row>
    <row r="1296" spans="1:7" s="5" customFormat="1" x14ac:dyDescent="0.25">
      <c r="A1296" s="12"/>
      <c r="F1296" s="82"/>
      <c r="G1296" s="51"/>
    </row>
    <row r="1297" spans="1:7" s="5" customFormat="1" x14ac:dyDescent="0.25">
      <c r="A1297" s="12"/>
      <c r="F1297" s="82"/>
      <c r="G1297" s="51"/>
    </row>
    <row r="1298" spans="1:7" s="5" customFormat="1" x14ac:dyDescent="0.25">
      <c r="A1298" s="12"/>
      <c r="F1298" s="82"/>
      <c r="G1298" s="51"/>
    </row>
    <row r="1299" spans="1:7" s="5" customFormat="1" x14ac:dyDescent="0.25">
      <c r="A1299" s="12"/>
      <c r="F1299" s="82"/>
      <c r="G1299" s="51"/>
    </row>
    <row r="1300" spans="1:7" s="5" customFormat="1" x14ac:dyDescent="0.25">
      <c r="A1300" s="12"/>
      <c r="F1300" s="82"/>
      <c r="G1300" s="51"/>
    </row>
    <row r="1301" spans="1:7" s="5" customFormat="1" x14ac:dyDescent="0.25">
      <c r="A1301" s="12"/>
      <c r="F1301" s="82"/>
      <c r="G1301" s="51"/>
    </row>
    <row r="1302" spans="1:7" s="5" customFormat="1" x14ac:dyDescent="0.25">
      <c r="A1302" s="12"/>
      <c r="F1302" s="82"/>
      <c r="G1302" s="51"/>
    </row>
    <row r="1303" spans="1:7" s="5" customFormat="1" x14ac:dyDescent="0.25">
      <c r="A1303" s="12"/>
      <c r="F1303" s="82"/>
      <c r="G1303" s="51"/>
    </row>
    <row r="1304" spans="1:7" s="5" customFormat="1" x14ac:dyDescent="0.25">
      <c r="A1304" s="12"/>
      <c r="F1304" s="82"/>
      <c r="G1304" s="51"/>
    </row>
    <row r="1305" spans="1:7" s="5" customFormat="1" x14ac:dyDescent="0.25">
      <c r="A1305" s="12"/>
      <c r="F1305" s="82"/>
      <c r="G1305" s="51"/>
    </row>
    <row r="1306" spans="1:7" s="5" customFormat="1" x14ac:dyDescent="0.25">
      <c r="A1306" s="12"/>
      <c r="F1306" s="82"/>
      <c r="G1306" s="51"/>
    </row>
    <row r="1307" spans="1:7" s="5" customFormat="1" x14ac:dyDescent="0.25">
      <c r="A1307" s="12"/>
      <c r="F1307" s="82"/>
      <c r="G1307" s="51"/>
    </row>
    <row r="1308" spans="1:7" s="5" customFormat="1" x14ac:dyDescent="0.25">
      <c r="A1308" s="12"/>
      <c r="F1308" s="82"/>
      <c r="G1308" s="51"/>
    </row>
    <row r="1309" spans="1:7" s="5" customFormat="1" x14ac:dyDescent="0.25">
      <c r="A1309" s="12"/>
      <c r="F1309" s="82"/>
      <c r="G1309" s="51"/>
    </row>
    <row r="1310" spans="1:7" s="5" customFormat="1" x14ac:dyDescent="0.25">
      <c r="A1310" s="12"/>
      <c r="F1310" s="82"/>
      <c r="G1310" s="51"/>
    </row>
    <row r="1311" spans="1:7" s="5" customFormat="1" x14ac:dyDescent="0.25">
      <c r="A1311" s="12"/>
      <c r="F1311" s="82"/>
      <c r="G1311" s="51"/>
    </row>
    <row r="1312" spans="1:7" s="5" customFormat="1" x14ac:dyDescent="0.25">
      <c r="A1312" s="12"/>
      <c r="F1312" s="82"/>
      <c r="G1312" s="51"/>
    </row>
    <row r="1313" spans="1:7" s="5" customFormat="1" x14ac:dyDescent="0.25">
      <c r="A1313" s="12"/>
      <c r="F1313" s="82"/>
      <c r="G1313" s="51"/>
    </row>
    <row r="1314" spans="1:7" s="5" customFormat="1" x14ac:dyDescent="0.25">
      <c r="A1314" s="12"/>
      <c r="F1314" s="82"/>
      <c r="G1314" s="51"/>
    </row>
    <row r="1315" spans="1:7" s="5" customFormat="1" x14ac:dyDescent="0.25">
      <c r="A1315" s="12"/>
      <c r="F1315" s="82"/>
      <c r="G1315" s="51"/>
    </row>
    <row r="1316" spans="1:7" s="5" customFormat="1" x14ac:dyDescent="0.25">
      <c r="A1316" s="12"/>
      <c r="F1316" s="82"/>
      <c r="G1316" s="51"/>
    </row>
    <row r="1317" spans="1:7" s="5" customFormat="1" x14ac:dyDescent="0.25">
      <c r="A1317" s="12"/>
      <c r="F1317" s="82"/>
      <c r="G1317" s="51"/>
    </row>
    <row r="1318" spans="1:7" s="5" customFormat="1" x14ac:dyDescent="0.25">
      <c r="A1318" s="12"/>
      <c r="F1318" s="82"/>
      <c r="G1318" s="51"/>
    </row>
    <row r="1319" spans="1:7" s="5" customFormat="1" x14ac:dyDescent="0.25">
      <c r="A1319" s="12"/>
      <c r="F1319" s="82"/>
      <c r="G1319" s="51"/>
    </row>
    <row r="1320" spans="1:7" s="5" customFormat="1" x14ac:dyDescent="0.25">
      <c r="A1320" s="12"/>
      <c r="F1320" s="82"/>
      <c r="G1320" s="51"/>
    </row>
    <row r="1321" spans="1:7" s="5" customFormat="1" x14ac:dyDescent="0.25">
      <c r="A1321" s="12"/>
      <c r="F1321" s="82"/>
      <c r="G1321" s="51"/>
    </row>
    <row r="1322" spans="1:7" s="5" customFormat="1" x14ac:dyDescent="0.25">
      <c r="A1322" s="12"/>
      <c r="F1322" s="82"/>
      <c r="G1322" s="51"/>
    </row>
    <row r="1323" spans="1:7" s="5" customFormat="1" x14ac:dyDescent="0.25">
      <c r="A1323" s="12"/>
      <c r="F1323" s="82"/>
      <c r="G1323" s="51"/>
    </row>
    <row r="1324" spans="1:7" s="5" customFormat="1" x14ac:dyDescent="0.25">
      <c r="A1324" s="12"/>
      <c r="F1324" s="82"/>
      <c r="G1324" s="51"/>
    </row>
    <row r="1325" spans="1:7" s="5" customFormat="1" x14ac:dyDescent="0.25">
      <c r="A1325" s="12"/>
      <c r="F1325" s="82"/>
      <c r="G1325" s="51"/>
    </row>
    <row r="1326" spans="1:7" s="5" customFormat="1" x14ac:dyDescent="0.25">
      <c r="A1326" s="12"/>
      <c r="F1326" s="82"/>
      <c r="G1326" s="51"/>
    </row>
    <row r="1327" spans="1:7" s="5" customFormat="1" x14ac:dyDescent="0.25">
      <c r="A1327" s="12"/>
      <c r="F1327" s="82"/>
      <c r="G1327" s="51"/>
    </row>
    <row r="1328" spans="1:7" s="5" customFormat="1" x14ac:dyDescent="0.25">
      <c r="A1328" s="12"/>
      <c r="F1328" s="82"/>
      <c r="G1328" s="51"/>
    </row>
    <row r="1329" spans="1:7" s="5" customFormat="1" x14ac:dyDescent="0.25">
      <c r="A1329" s="12"/>
      <c r="F1329" s="82"/>
      <c r="G1329" s="51"/>
    </row>
    <row r="1330" spans="1:7" s="5" customFormat="1" x14ac:dyDescent="0.25">
      <c r="A1330" s="12"/>
      <c r="F1330" s="82"/>
      <c r="G1330" s="51"/>
    </row>
    <row r="1331" spans="1:7" s="5" customFormat="1" x14ac:dyDescent="0.25">
      <c r="A1331" s="12"/>
      <c r="F1331" s="82"/>
      <c r="G1331" s="51"/>
    </row>
    <row r="1332" spans="1:7" s="5" customFormat="1" x14ac:dyDescent="0.25">
      <c r="A1332" s="12"/>
      <c r="F1332" s="82"/>
      <c r="G1332" s="51"/>
    </row>
    <row r="1333" spans="1:7" s="5" customFormat="1" x14ac:dyDescent="0.25">
      <c r="A1333" s="12"/>
      <c r="F1333" s="82"/>
      <c r="G1333" s="51"/>
    </row>
    <row r="1334" spans="1:7" s="5" customFormat="1" x14ac:dyDescent="0.25">
      <c r="A1334" s="12"/>
      <c r="F1334" s="82"/>
      <c r="G1334" s="51"/>
    </row>
    <row r="1335" spans="1:7" s="5" customFormat="1" x14ac:dyDescent="0.25">
      <c r="A1335" s="12"/>
      <c r="F1335" s="82"/>
      <c r="G1335" s="51"/>
    </row>
    <row r="1336" spans="1:7" s="5" customFormat="1" x14ac:dyDescent="0.25">
      <c r="A1336" s="12"/>
      <c r="F1336" s="82"/>
      <c r="G1336" s="51"/>
    </row>
    <row r="1337" spans="1:7" s="5" customFormat="1" x14ac:dyDescent="0.25">
      <c r="A1337" s="12"/>
      <c r="F1337" s="82"/>
      <c r="G1337" s="51"/>
    </row>
    <row r="1338" spans="1:7" s="5" customFormat="1" x14ac:dyDescent="0.25">
      <c r="A1338" s="12"/>
      <c r="F1338" s="82"/>
      <c r="G1338" s="51"/>
    </row>
    <row r="1339" spans="1:7" s="5" customFormat="1" x14ac:dyDescent="0.25">
      <c r="A1339" s="12"/>
      <c r="F1339" s="82"/>
      <c r="G1339" s="51"/>
    </row>
    <row r="1340" spans="1:7" s="5" customFormat="1" x14ac:dyDescent="0.25">
      <c r="A1340" s="12"/>
      <c r="F1340" s="82"/>
      <c r="G1340" s="51"/>
    </row>
    <row r="1341" spans="1:7" s="5" customFormat="1" x14ac:dyDescent="0.25">
      <c r="A1341" s="12"/>
      <c r="F1341" s="82"/>
      <c r="G1341" s="51"/>
    </row>
    <row r="1342" spans="1:7" s="5" customFormat="1" x14ac:dyDescent="0.25">
      <c r="A1342" s="12"/>
      <c r="F1342" s="82"/>
      <c r="G1342" s="51"/>
    </row>
    <row r="1343" spans="1:7" s="5" customFormat="1" x14ac:dyDescent="0.25">
      <c r="A1343" s="12"/>
      <c r="F1343" s="82"/>
      <c r="G1343" s="51"/>
    </row>
    <row r="1344" spans="1:7" s="5" customFormat="1" x14ac:dyDescent="0.25">
      <c r="A1344" s="12"/>
      <c r="F1344" s="82"/>
      <c r="G1344" s="51"/>
    </row>
    <row r="1345" spans="1:7" s="5" customFormat="1" x14ac:dyDescent="0.25">
      <c r="A1345" s="12"/>
      <c r="F1345" s="82"/>
      <c r="G1345" s="51"/>
    </row>
    <row r="1346" spans="1:7" s="5" customFormat="1" x14ac:dyDescent="0.25">
      <c r="A1346" s="12"/>
      <c r="F1346" s="82"/>
      <c r="G1346" s="51"/>
    </row>
    <row r="1347" spans="1:7" s="5" customFormat="1" x14ac:dyDescent="0.25">
      <c r="A1347" s="12"/>
      <c r="F1347" s="82"/>
      <c r="G1347" s="51"/>
    </row>
    <row r="1348" spans="1:7" s="5" customFormat="1" x14ac:dyDescent="0.25">
      <c r="A1348" s="12"/>
      <c r="F1348" s="82"/>
      <c r="G1348" s="51"/>
    </row>
    <row r="1349" spans="1:7" s="5" customFormat="1" x14ac:dyDescent="0.25">
      <c r="A1349" s="12"/>
      <c r="F1349" s="82"/>
      <c r="G1349" s="51"/>
    </row>
    <row r="1350" spans="1:7" s="5" customFormat="1" x14ac:dyDescent="0.25">
      <c r="A1350" s="12"/>
      <c r="F1350" s="82"/>
      <c r="G1350" s="51"/>
    </row>
    <row r="1351" spans="1:7" s="5" customFormat="1" x14ac:dyDescent="0.25">
      <c r="A1351" s="12"/>
      <c r="F1351" s="82"/>
      <c r="G1351" s="51"/>
    </row>
    <row r="1352" spans="1:7" s="5" customFormat="1" x14ac:dyDescent="0.25">
      <c r="A1352" s="12"/>
      <c r="F1352" s="82"/>
      <c r="G1352" s="51"/>
    </row>
    <row r="1353" spans="1:7" s="5" customFormat="1" x14ac:dyDescent="0.25">
      <c r="A1353" s="12"/>
      <c r="F1353" s="82"/>
      <c r="G1353" s="51"/>
    </row>
    <row r="1354" spans="1:7" s="5" customFormat="1" x14ac:dyDescent="0.25">
      <c r="A1354" s="12"/>
      <c r="F1354" s="82"/>
      <c r="G1354" s="51"/>
    </row>
    <row r="1355" spans="1:7" s="5" customFormat="1" x14ac:dyDescent="0.25">
      <c r="A1355" s="12"/>
      <c r="F1355" s="82"/>
      <c r="G1355" s="51"/>
    </row>
    <row r="1356" spans="1:7" s="5" customFormat="1" x14ac:dyDescent="0.25">
      <c r="A1356" s="12"/>
      <c r="F1356" s="82"/>
      <c r="G1356" s="51"/>
    </row>
    <row r="1357" spans="1:7" s="5" customFormat="1" x14ac:dyDescent="0.25">
      <c r="A1357" s="12"/>
      <c r="F1357" s="82"/>
      <c r="G1357" s="51"/>
    </row>
    <row r="1358" spans="1:7" s="5" customFormat="1" x14ac:dyDescent="0.25">
      <c r="A1358" s="12"/>
      <c r="F1358" s="82"/>
      <c r="G1358" s="51"/>
    </row>
    <row r="1359" spans="1:7" s="5" customFormat="1" x14ac:dyDescent="0.25">
      <c r="A1359" s="12"/>
      <c r="F1359" s="82"/>
      <c r="G1359" s="51"/>
    </row>
    <row r="1360" spans="1:7" s="5" customFormat="1" x14ac:dyDescent="0.25">
      <c r="A1360" s="12"/>
      <c r="F1360" s="82"/>
      <c r="G1360" s="51"/>
    </row>
    <row r="1361" spans="1:7" s="5" customFormat="1" x14ac:dyDescent="0.25">
      <c r="A1361" s="12"/>
      <c r="F1361" s="82"/>
      <c r="G1361" s="51"/>
    </row>
    <row r="1362" spans="1:7" s="5" customFormat="1" x14ac:dyDescent="0.25">
      <c r="A1362" s="12"/>
      <c r="F1362" s="82"/>
      <c r="G1362" s="51"/>
    </row>
    <row r="1363" spans="1:7" s="5" customFormat="1" x14ac:dyDescent="0.25">
      <c r="A1363" s="12"/>
      <c r="F1363" s="82"/>
      <c r="G1363" s="51"/>
    </row>
    <row r="1364" spans="1:7" s="5" customFormat="1" x14ac:dyDescent="0.25">
      <c r="A1364" s="12"/>
      <c r="F1364" s="82"/>
      <c r="G1364" s="51"/>
    </row>
    <row r="1365" spans="1:7" s="5" customFormat="1" x14ac:dyDescent="0.25">
      <c r="A1365" s="12"/>
      <c r="F1365" s="82"/>
      <c r="G1365" s="51"/>
    </row>
    <row r="1366" spans="1:7" s="5" customFormat="1" x14ac:dyDescent="0.25">
      <c r="A1366" s="12"/>
      <c r="F1366" s="82"/>
      <c r="G1366" s="51"/>
    </row>
    <row r="1367" spans="1:7" s="5" customFormat="1" x14ac:dyDescent="0.25">
      <c r="A1367" s="12"/>
      <c r="F1367" s="82"/>
      <c r="G1367" s="51"/>
    </row>
    <row r="1368" spans="1:7" s="5" customFormat="1" x14ac:dyDescent="0.25">
      <c r="A1368" s="12"/>
      <c r="F1368" s="82"/>
      <c r="G1368" s="51"/>
    </row>
    <row r="1369" spans="1:7" s="5" customFormat="1" x14ac:dyDescent="0.25">
      <c r="A1369" s="12"/>
      <c r="F1369" s="82"/>
      <c r="G1369" s="51"/>
    </row>
    <row r="1370" spans="1:7" s="5" customFormat="1" x14ac:dyDescent="0.25">
      <c r="A1370" s="12"/>
      <c r="F1370" s="82"/>
      <c r="G1370" s="51"/>
    </row>
    <row r="1371" spans="1:7" s="5" customFormat="1" x14ac:dyDescent="0.25">
      <c r="A1371" s="12"/>
      <c r="F1371" s="82"/>
      <c r="G1371" s="51"/>
    </row>
    <row r="1372" spans="1:7" s="5" customFormat="1" x14ac:dyDescent="0.25">
      <c r="A1372" s="12"/>
      <c r="F1372" s="82"/>
      <c r="G1372" s="51"/>
    </row>
    <row r="1373" spans="1:7" s="5" customFormat="1" x14ac:dyDescent="0.25">
      <c r="A1373" s="12"/>
      <c r="F1373" s="82"/>
      <c r="G1373" s="51"/>
    </row>
    <row r="1374" spans="1:7" s="5" customFormat="1" x14ac:dyDescent="0.25">
      <c r="A1374" s="12"/>
      <c r="F1374" s="82"/>
      <c r="G1374" s="51"/>
    </row>
    <row r="1375" spans="1:7" s="5" customFormat="1" x14ac:dyDescent="0.25">
      <c r="A1375" s="12"/>
      <c r="F1375" s="82"/>
      <c r="G1375" s="51"/>
    </row>
    <row r="1376" spans="1:7" s="5" customFormat="1" x14ac:dyDescent="0.25">
      <c r="A1376" s="12"/>
      <c r="F1376" s="82"/>
      <c r="G1376" s="51"/>
    </row>
    <row r="1377" spans="1:7" s="5" customFormat="1" x14ac:dyDescent="0.25">
      <c r="A1377" s="12"/>
      <c r="F1377" s="82"/>
      <c r="G1377" s="51"/>
    </row>
    <row r="1378" spans="1:7" s="5" customFormat="1" x14ac:dyDescent="0.25">
      <c r="A1378" s="12"/>
      <c r="F1378" s="82"/>
      <c r="G1378" s="51"/>
    </row>
    <row r="1379" spans="1:7" s="5" customFormat="1" x14ac:dyDescent="0.25">
      <c r="A1379" s="12"/>
      <c r="F1379" s="82"/>
      <c r="G1379" s="51"/>
    </row>
    <row r="1380" spans="1:7" s="5" customFormat="1" x14ac:dyDescent="0.25">
      <c r="A1380" s="12"/>
      <c r="F1380" s="82"/>
      <c r="G1380" s="51"/>
    </row>
    <row r="1381" spans="1:7" s="5" customFormat="1" x14ac:dyDescent="0.25">
      <c r="A1381" s="12"/>
      <c r="F1381" s="82"/>
      <c r="G1381" s="51"/>
    </row>
    <row r="1382" spans="1:7" s="5" customFormat="1" x14ac:dyDescent="0.25">
      <c r="A1382" s="12"/>
      <c r="F1382" s="82"/>
      <c r="G1382" s="51"/>
    </row>
    <row r="1383" spans="1:7" s="5" customFormat="1" x14ac:dyDescent="0.25">
      <c r="A1383" s="12"/>
      <c r="F1383" s="82"/>
      <c r="G1383" s="51"/>
    </row>
    <row r="1384" spans="1:7" s="5" customFormat="1" x14ac:dyDescent="0.25">
      <c r="A1384" s="12"/>
      <c r="F1384" s="82"/>
      <c r="G1384" s="51"/>
    </row>
    <row r="1385" spans="1:7" s="5" customFormat="1" x14ac:dyDescent="0.25">
      <c r="A1385" s="12"/>
      <c r="F1385" s="82"/>
      <c r="G1385" s="51"/>
    </row>
    <row r="1386" spans="1:7" s="5" customFormat="1" x14ac:dyDescent="0.25">
      <c r="A1386" s="12"/>
      <c r="F1386" s="82"/>
      <c r="G1386" s="51"/>
    </row>
    <row r="1387" spans="1:7" s="5" customFormat="1" x14ac:dyDescent="0.25">
      <c r="A1387" s="12"/>
      <c r="F1387" s="82"/>
      <c r="G1387" s="51"/>
    </row>
    <row r="1388" spans="1:7" s="5" customFormat="1" x14ac:dyDescent="0.25">
      <c r="A1388" s="12"/>
      <c r="F1388" s="82"/>
      <c r="G1388" s="51"/>
    </row>
    <row r="1389" spans="1:7" s="5" customFormat="1" x14ac:dyDescent="0.25">
      <c r="A1389" s="12"/>
      <c r="F1389" s="82"/>
      <c r="G1389" s="51"/>
    </row>
    <row r="1390" spans="1:7" s="5" customFormat="1" x14ac:dyDescent="0.25">
      <c r="A1390" s="12"/>
      <c r="F1390" s="82"/>
      <c r="G1390" s="51"/>
    </row>
    <row r="1391" spans="1:7" s="5" customFormat="1" x14ac:dyDescent="0.25">
      <c r="A1391" s="12"/>
      <c r="F1391" s="82"/>
      <c r="G1391" s="51"/>
    </row>
    <row r="1392" spans="1:7" s="5" customFormat="1" x14ac:dyDescent="0.25">
      <c r="A1392" s="12"/>
      <c r="F1392" s="82"/>
      <c r="G1392" s="51"/>
    </row>
    <row r="1393" spans="1:7" s="5" customFormat="1" x14ac:dyDescent="0.25">
      <c r="A1393" s="12"/>
      <c r="F1393" s="82"/>
      <c r="G1393" s="51"/>
    </row>
    <row r="1394" spans="1:7" s="5" customFormat="1" x14ac:dyDescent="0.25">
      <c r="A1394" s="12"/>
      <c r="F1394" s="82"/>
      <c r="G1394" s="51"/>
    </row>
    <row r="1395" spans="1:7" s="5" customFormat="1" x14ac:dyDescent="0.25">
      <c r="A1395" s="12"/>
      <c r="F1395" s="82"/>
      <c r="G1395" s="51"/>
    </row>
    <row r="1396" spans="1:7" s="5" customFormat="1" x14ac:dyDescent="0.25">
      <c r="A1396" s="12"/>
      <c r="F1396" s="82"/>
      <c r="G1396" s="51"/>
    </row>
    <row r="1397" spans="1:7" s="5" customFormat="1" x14ac:dyDescent="0.25">
      <c r="A1397" s="12"/>
      <c r="F1397" s="82"/>
      <c r="G1397" s="51"/>
    </row>
    <row r="1398" spans="1:7" s="5" customFormat="1" x14ac:dyDescent="0.25">
      <c r="A1398" s="12"/>
      <c r="F1398" s="82"/>
      <c r="G1398" s="51"/>
    </row>
    <row r="1399" spans="1:7" s="5" customFormat="1" x14ac:dyDescent="0.25">
      <c r="A1399" s="12"/>
      <c r="F1399" s="82"/>
      <c r="G1399" s="51"/>
    </row>
    <row r="1400" spans="1:7" s="5" customFormat="1" x14ac:dyDescent="0.25">
      <c r="A1400" s="12"/>
      <c r="F1400" s="82"/>
      <c r="G1400" s="51"/>
    </row>
    <row r="1401" spans="1:7" s="5" customFormat="1" x14ac:dyDescent="0.25">
      <c r="A1401" s="12"/>
      <c r="F1401" s="82"/>
      <c r="G1401" s="51"/>
    </row>
    <row r="1402" spans="1:7" s="5" customFormat="1" x14ac:dyDescent="0.25">
      <c r="A1402" s="12"/>
      <c r="F1402" s="82"/>
      <c r="G1402" s="51"/>
    </row>
    <row r="1403" spans="1:7" s="5" customFormat="1" x14ac:dyDescent="0.25">
      <c r="A1403" s="12"/>
      <c r="F1403" s="82"/>
      <c r="G1403" s="51"/>
    </row>
    <row r="1404" spans="1:7" s="5" customFormat="1" x14ac:dyDescent="0.25">
      <c r="A1404" s="12"/>
      <c r="F1404" s="82"/>
      <c r="G1404" s="51"/>
    </row>
    <row r="1405" spans="1:7" s="5" customFormat="1" x14ac:dyDescent="0.25">
      <c r="A1405" s="12"/>
      <c r="F1405" s="82"/>
      <c r="G1405" s="51"/>
    </row>
    <row r="1406" spans="1:7" s="5" customFormat="1" x14ac:dyDescent="0.25">
      <c r="A1406" s="12"/>
      <c r="F1406" s="82"/>
      <c r="G1406" s="51"/>
    </row>
    <row r="1407" spans="1:7" s="5" customFormat="1" x14ac:dyDescent="0.25">
      <c r="A1407" s="12"/>
      <c r="F1407" s="82"/>
      <c r="G1407" s="51"/>
    </row>
    <row r="1408" spans="1:7" s="5" customFormat="1" x14ac:dyDescent="0.25">
      <c r="A1408" s="12"/>
      <c r="F1408" s="82"/>
      <c r="G1408" s="51"/>
    </row>
    <row r="1409" spans="1:7" s="5" customFormat="1" x14ac:dyDescent="0.25">
      <c r="A1409" s="12"/>
      <c r="F1409" s="82"/>
      <c r="G1409" s="51"/>
    </row>
    <row r="1410" spans="1:7" s="5" customFormat="1" x14ac:dyDescent="0.25">
      <c r="A1410" s="12"/>
      <c r="F1410" s="82"/>
      <c r="G1410" s="51"/>
    </row>
    <row r="1411" spans="1:7" s="5" customFormat="1" x14ac:dyDescent="0.25">
      <c r="A1411" s="12"/>
      <c r="F1411" s="82"/>
      <c r="G1411" s="51"/>
    </row>
    <row r="1412" spans="1:7" s="5" customFormat="1" x14ac:dyDescent="0.25">
      <c r="A1412" s="12"/>
      <c r="F1412" s="82"/>
      <c r="G1412" s="51"/>
    </row>
    <row r="1413" spans="1:7" s="5" customFormat="1" x14ac:dyDescent="0.25">
      <c r="A1413" s="12"/>
      <c r="F1413" s="82"/>
      <c r="G1413" s="51"/>
    </row>
    <row r="1414" spans="1:7" s="5" customFormat="1" x14ac:dyDescent="0.25">
      <c r="A1414" s="12"/>
      <c r="F1414" s="82"/>
      <c r="G1414" s="51"/>
    </row>
    <row r="1415" spans="1:7" s="5" customFormat="1" x14ac:dyDescent="0.25">
      <c r="A1415" s="12"/>
      <c r="F1415" s="82"/>
      <c r="G1415" s="51"/>
    </row>
    <row r="1416" spans="1:7" s="5" customFormat="1" x14ac:dyDescent="0.25">
      <c r="A1416" s="12"/>
      <c r="F1416" s="82"/>
      <c r="G1416" s="51"/>
    </row>
    <row r="1417" spans="1:7" s="5" customFormat="1" x14ac:dyDescent="0.25">
      <c r="A1417" s="12"/>
      <c r="F1417" s="82"/>
      <c r="G1417" s="51"/>
    </row>
    <row r="1418" spans="1:7" s="5" customFormat="1" x14ac:dyDescent="0.25">
      <c r="A1418" s="12"/>
      <c r="F1418" s="82"/>
      <c r="G1418" s="51"/>
    </row>
    <row r="1419" spans="1:7" s="5" customFormat="1" x14ac:dyDescent="0.25">
      <c r="A1419" s="12"/>
      <c r="F1419" s="82"/>
      <c r="G1419" s="51"/>
    </row>
    <row r="1420" spans="1:7" s="5" customFormat="1" x14ac:dyDescent="0.25">
      <c r="A1420" s="12"/>
      <c r="F1420" s="82"/>
      <c r="G1420" s="51"/>
    </row>
    <row r="1421" spans="1:7" s="5" customFormat="1" x14ac:dyDescent="0.25">
      <c r="A1421" s="12"/>
      <c r="F1421" s="82"/>
      <c r="G1421" s="51"/>
    </row>
    <row r="1422" spans="1:7" s="5" customFormat="1" x14ac:dyDescent="0.25">
      <c r="A1422" s="12"/>
      <c r="F1422" s="82"/>
      <c r="G1422" s="51"/>
    </row>
    <row r="1423" spans="1:7" s="5" customFormat="1" x14ac:dyDescent="0.25">
      <c r="A1423" s="12"/>
      <c r="F1423" s="82"/>
      <c r="G1423" s="51"/>
    </row>
    <row r="1424" spans="1:7" s="5" customFormat="1" x14ac:dyDescent="0.25">
      <c r="A1424" s="12"/>
      <c r="F1424" s="82"/>
      <c r="G1424" s="51"/>
    </row>
    <row r="1425" spans="1:7" s="5" customFormat="1" x14ac:dyDescent="0.25">
      <c r="A1425" s="12"/>
      <c r="F1425" s="82"/>
      <c r="G1425" s="51"/>
    </row>
    <row r="1426" spans="1:7" s="5" customFormat="1" x14ac:dyDescent="0.25">
      <c r="A1426" s="12"/>
      <c r="F1426" s="82"/>
      <c r="G1426" s="51"/>
    </row>
    <row r="1427" spans="1:7" s="5" customFormat="1" x14ac:dyDescent="0.25">
      <c r="A1427" s="12"/>
      <c r="F1427" s="82"/>
      <c r="G1427" s="51"/>
    </row>
    <row r="1428" spans="1:7" s="5" customFormat="1" x14ac:dyDescent="0.25">
      <c r="A1428" s="12"/>
      <c r="F1428" s="82"/>
      <c r="G1428" s="51"/>
    </row>
    <row r="1429" spans="1:7" s="5" customFormat="1" x14ac:dyDescent="0.25">
      <c r="A1429" s="12"/>
      <c r="F1429" s="82"/>
      <c r="G1429" s="51"/>
    </row>
    <row r="1430" spans="1:7" s="5" customFormat="1" x14ac:dyDescent="0.25">
      <c r="A1430" s="12"/>
      <c r="F1430" s="82"/>
      <c r="G1430" s="51"/>
    </row>
    <row r="1431" spans="1:7" s="5" customFormat="1" x14ac:dyDescent="0.25">
      <c r="A1431" s="12"/>
      <c r="F1431" s="82"/>
      <c r="G1431" s="51"/>
    </row>
    <row r="1432" spans="1:7" s="5" customFormat="1" x14ac:dyDescent="0.25">
      <c r="A1432" s="12"/>
      <c r="F1432" s="82"/>
      <c r="G1432" s="51"/>
    </row>
    <row r="1433" spans="1:7" s="5" customFormat="1" x14ac:dyDescent="0.25">
      <c r="A1433" s="12"/>
      <c r="F1433" s="82"/>
      <c r="G1433" s="51"/>
    </row>
    <row r="1434" spans="1:7" s="5" customFormat="1" x14ac:dyDescent="0.25">
      <c r="A1434" s="12"/>
      <c r="F1434" s="82"/>
      <c r="G1434" s="51"/>
    </row>
    <row r="1435" spans="1:7" s="5" customFormat="1" x14ac:dyDescent="0.25">
      <c r="A1435" s="12"/>
      <c r="F1435" s="82"/>
      <c r="G1435" s="51"/>
    </row>
    <row r="1436" spans="1:7" s="5" customFormat="1" x14ac:dyDescent="0.25">
      <c r="A1436" s="12"/>
      <c r="F1436" s="82"/>
      <c r="G1436" s="51"/>
    </row>
    <row r="1437" spans="1:7" s="5" customFormat="1" x14ac:dyDescent="0.25">
      <c r="A1437" s="12"/>
      <c r="F1437" s="82"/>
      <c r="G1437" s="51"/>
    </row>
    <row r="1438" spans="1:7" s="5" customFormat="1" x14ac:dyDescent="0.25">
      <c r="A1438" s="12"/>
      <c r="F1438" s="82"/>
      <c r="G1438" s="51"/>
    </row>
    <row r="1439" spans="1:7" s="5" customFormat="1" x14ac:dyDescent="0.25">
      <c r="A1439" s="12"/>
      <c r="F1439" s="82"/>
      <c r="G1439" s="51"/>
    </row>
    <row r="1440" spans="1:7" s="5" customFormat="1" x14ac:dyDescent="0.25">
      <c r="A1440" s="12"/>
      <c r="F1440" s="82"/>
      <c r="G1440" s="51"/>
    </row>
    <row r="1441" spans="1:7" s="5" customFormat="1" x14ac:dyDescent="0.25">
      <c r="A1441" s="12"/>
      <c r="F1441" s="82"/>
      <c r="G1441" s="51"/>
    </row>
    <row r="1442" spans="1:7" s="5" customFormat="1" x14ac:dyDescent="0.25">
      <c r="A1442" s="12"/>
      <c r="F1442" s="82"/>
      <c r="G1442" s="51"/>
    </row>
    <row r="1443" spans="1:7" s="5" customFormat="1" x14ac:dyDescent="0.25">
      <c r="A1443" s="12"/>
      <c r="F1443" s="82"/>
      <c r="G1443" s="51"/>
    </row>
    <row r="1444" spans="1:7" s="5" customFormat="1" x14ac:dyDescent="0.25">
      <c r="A1444" s="12"/>
      <c r="F1444" s="82"/>
      <c r="G1444" s="51"/>
    </row>
    <row r="1445" spans="1:7" s="5" customFormat="1" x14ac:dyDescent="0.25">
      <c r="A1445" s="12"/>
      <c r="F1445" s="82"/>
      <c r="G1445" s="51"/>
    </row>
    <row r="1446" spans="1:7" s="5" customFormat="1" x14ac:dyDescent="0.25">
      <c r="A1446" s="12"/>
      <c r="F1446" s="82"/>
      <c r="G1446" s="51"/>
    </row>
    <row r="1447" spans="1:7" s="5" customFormat="1" x14ac:dyDescent="0.25">
      <c r="A1447" s="12"/>
      <c r="F1447" s="82"/>
      <c r="G1447" s="51"/>
    </row>
    <row r="1448" spans="1:7" s="5" customFormat="1" x14ac:dyDescent="0.25">
      <c r="A1448" s="12"/>
      <c r="F1448" s="82"/>
      <c r="G1448" s="51"/>
    </row>
    <row r="1449" spans="1:7" s="5" customFormat="1" x14ac:dyDescent="0.25">
      <c r="A1449" s="12"/>
      <c r="F1449" s="82"/>
      <c r="G1449" s="51"/>
    </row>
    <row r="1450" spans="1:7" s="5" customFormat="1" x14ac:dyDescent="0.25">
      <c r="A1450" s="12"/>
      <c r="F1450" s="82"/>
      <c r="G1450" s="51"/>
    </row>
    <row r="1451" spans="1:7" s="5" customFormat="1" x14ac:dyDescent="0.25">
      <c r="A1451" s="12"/>
      <c r="F1451" s="82"/>
      <c r="G1451" s="51"/>
    </row>
    <row r="1452" spans="1:7" s="5" customFormat="1" x14ac:dyDescent="0.25">
      <c r="A1452" s="12"/>
      <c r="F1452" s="82"/>
      <c r="G1452" s="51"/>
    </row>
    <row r="1453" spans="1:7" s="5" customFormat="1" x14ac:dyDescent="0.25">
      <c r="A1453" s="12"/>
      <c r="F1453" s="82"/>
      <c r="G1453" s="51"/>
    </row>
    <row r="1454" spans="1:7" s="5" customFormat="1" x14ac:dyDescent="0.25">
      <c r="A1454" s="12"/>
      <c r="F1454" s="82"/>
      <c r="G1454" s="51"/>
    </row>
    <row r="1455" spans="1:7" s="5" customFormat="1" x14ac:dyDescent="0.25">
      <c r="A1455" s="12"/>
      <c r="F1455" s="82"/>
      <c r="G1455" s="51"/>
    </row>
    <row r="1456" spans="1:7" s="5" customFormat="1" x14ac:dyDescent="0.25">
      <c r="A1456" s="12"/>
      <c r="F1456" s="82"/>
      <c r="G1456" s="51"/>
    </row>
    <row r="1457" spans="1:7" s="5" customFormat="1" x14ac:dyDescent="0.25">
      <c r="A1457" s="12"/>
      <c r="F1457" s="82"/>
      <c r="G1457" s="51"/>
    </row>
    <row r="1458" spans="1:7" s="5" customFormat="1" x14ac:dyDescent="0.25">
      <c r="A1458" s="12"/>
      <c r="F1458" s="82"/>
      <c r="G1458" s="51"/>
    </row>
    <row r="1459" spans="1:7" s="5" customFormat="1" x14ac:dyDescent="0.25">
      <c r="A1459" s="12"/>
      <c r="F1459" s="82"/>
      <c r="G1459" s="51"/>
    </row>
    <row r="1460" spans="1:7" s="5" customFormat="1" x14ac:dyDescent="0.25">
      <c r="A1460" s="12"/>
      <c r="F1460" s="82"/>
      <c r="G1460" s="51"/>
    </row>
    <row r="1461" spans="1:7" s="5" customFormat="1" x14ac:dyDescent="0.25">
      <c r="A1461" s="12"/>
      <c r="F1461" s="82"/>
      <c r="G1461" s="51"/>
    </row>
    <row r="1462" spans="1:7" s="5" customFormat="1" x14ac:dyDescent="0.25">
      <c r="A1462" s="12"/>
      <c r="F1462" s="82"/>
      <c r="G1462" s="51"/>
    </row>
    <row r="1463" spans="1:7" s="5" customFormat="1" x14ac:dyDescent="0.25">
      <c r="A1463" s="12"/>
      <c r="F1463" s="82"/>
      <c r="G1463" s="51"/>
    </row>
    <row r="1464" spans="1:7" s="5" customFormat="1" x14ac:dyDescent="0.25">
      <c r="A1464" s="12"/>
      <c r="F1464" s="82"/>
      <c r="G1464" s="51"/>
    </row>
    <row r="1465" spans="1:7" s="5" customFormat="1" x14ac:dyDescent="0.25">
      <c r="A1465" s="12"/>
      <c r="F1465" s="82"/>
      <c r="G1465" s="51"/>
    </row>
    <row r="1466" spans="1:7" s="5" customFormat="1" x14ac:dyDescent="0.25">
      <c r="A1466" s="12"/>
      <c r="F1466" s="82"/>
      <c r="G1466" s="51"/>
    </row>
    <row r="1467" spans="1:7" s="5" customFormat="1" x14ac:dyDescent="0.25">
      <c r="A1467" s="12"/>
      <c r="F1467" s="82"/>
      <c r="G1467" s="51"/>
    </row>
    <row r="1468" spans="1:7" s="5" customFormat="1" x14ac:dyDescent="0.25">
      <c r="A1468" s="12"/>
      <c r="F1468" s="82"/>
      <c r="G1468" s="51"/>
    </row>
    <row r="1469" spans="1:7" s="5" customFormat="1" x14ac:dyDescent="0.25">
      <c r="A1469" s="12"/>
      <c r="F1469" s="82"/>
      <c r="G1469" s="51"/>
    </row>
    <row r="1470" spans="1:7" s="5" customFormat="1" x14ac:dyDescent="0.25">
      <c r="A1470" s="12"/>
      <c r="F1470" s="82"/>
      <c r="G1470" s="51"/>
    </row>
    <row r="1471" spans="1:7" s="5" customFormat="1" x14ac:dyDescent="0.25">
      <c r="A1471" s="12"/>
      <c r="F1471" s="82"/>
      <c r="G1471" s="51"/>
    </row>
    <row r="1472" spans="1:7" s="5" customFormat="1" x14ac:dyDescent="0.25">
      <c r="A1472" s="12"/>
      <c r="F1472" s="82"/>
      <c r="G1472" s="51"/>
    </row>
    <row r="1473" spans="1:7" s="5" customFormat="1" x14ac:dyDescent="0.25">
      <c r="A1473" s="12"/>
      <c r="F1473" s="82"/>
      <c r="G1473" s="51"/>
    </row>
    <row r="1474" spans="1:7" s="5" customFormat="1" x14ac:dyDescent="0.25">
      <c r="A1474" s="12"/>
      <c r="F1474" s="82"/>
      <c r="G1474" s="51"/>
    </row>
    <row r="1475" spans="1:7" s="5" customFormat="1" x14ac:dyDescent="0.25">
      <c r="A1475" s="12"/>
      <c r="F1475" s="82"/>
      <c r="G1475" s="51"/>
    </row>
    <row r="1476" spans="1:7" s="5" customFormat="1" x14ac:dyDescent="0.25">
      <c r="A1476" s="12"/>
      <c r="F1476" s="82"/>
      <c r="G1476" s="51"/>
    </row>
    <row r="1477" spans="1:7" s="5" customFormat="1" x14ac:dyDescent="0.25">
      <c r="A1477" s="12"/>
      <c r="F1477" s="82"/>
      <c r="G1477" s="51"/>
    </row>
    <row r="1478" spans="1:7" s="5" customFormat="1" x14ac:dyDescent="0.25">
      <c r="A1478" s="12"/>
      <c r="F1478" s="82"/>
      <c r="G1478" s="51"/>
    </row>
    <row r="1479" spans="1:7" s="5" customFormat="1" x14ac:dyDescent="0.25">
      <c r="A1479" s="12"/>
      <c r="F1479" s="82"/>
      <c r="G1479" s="51"/>
    </row>
    <row r="1480" spans="1:7" s="5" customFormat="1" x14ac:dyDescent="0.25">
      <c r="A1480" s="12"/>
      <c r="F1480" s="82"/>
      <c r="G1480" s="51"/>
    </row>
    <row r="1481" spans="1:7" s="5" customFormat="1" x14ac:dyDescent="0.25">
      <c r="A1481" s="12"/>
      <c r="F1481" s="82"/>
      <c r="G1481" s="51"/>
    </row>
    <row r="1482" spans="1:7" s="5" customFormat="1" x14ac:dyDescent="0.25">
      <c r="A1482" s="12"/>
      <c r="F1482" s="82"/>
      <c r="G1482" s="51"/>
    </row>
    <row r="1483" spans="1:7" s="5" customFormat="1" x14ac:dyDescent="0.25">
      <c r="A1483" s="12"/>
      <c r="F1483" s="82"/>
      <c r="G1483" s="51"/>
    </row>
    <row r="1484" spans="1:7" s="5" customFormat="1" x14ac:dyDescent="0.25">
      <c r="A1484" s="12"/>
      <c r="F1484" s="82"/>
      <c r="G1484" s="51"/>
    </row>
    <row r="1485" spans="1:7" s="5" customFormat="1" x14ac:dyDescent="0.25">
      <c r="A1485" s="12"/>
      <c r="F1485" s="82"/>
      <c r="G1485" s="51"/>
    </row>
    <row r="1486" spans="1:7" s="5" customFormat="1" x14ac:dyDescent="0.25">
      <c r="A1486" s="12"/>
      <c r="F1486" s="82"/>
      <c r="G1486" s="51"/>
    </row>
    <row r="1487" spans="1:7" s="5" customFormat="1" x14ac:dyDescent="0.25">
      <c r="A1487" s="12"/>
      <c r="F1487" s="82"/>
      <c r="G1487" s="51"/>
    </row>
    <row r="1488" spans="1:7" s="5" customFormat="1" x14ac:dyDescent="0.25">
      <c r="A1488" s="12"/>
      <c r="F1488" s="82"/>
      <c r="G1488" s="51"/>
    </row>
    <row r="1489" spans="1:7" s="5" customFormat="1" x14ac:dyDescent="0.25">
      <c r="A1489" s="12"/>
      <c r="F1489" s="82"/>
      <c r="G1489" s="51"/>
    </row>
    <row r="1490" spans="1:7" s="5" customFormat="1" x14ac:dyDescent="0.25">
      <c r="A1490" s="12"/>
      <c r="F1490" s="82"/>
      <c r="G1490" s="51"/>
    </row>
    <row r="1491" spans="1:7" s="5" customFormat="1" x14ac:dyDescent="0.25">
      <c r="A1491" s="12"/>
      <c r="F1491" s="82"/>
      <c r="G1491" s="51"/>
    </row>
    <row r="1492" spans="1:7" s="5" customFormat="1" x14ac:dyDescent="0.25">
      <c r="A1492" s="12"/>
      <c r="F1492" s="82"/>
      <c r="G1492" s="51"/>
    </row>
    <row r="1493" spans="1:7" s="5" customFormat="1" x14ac:dyDescent="0.25">
      <c r="A1493" s="12"/>
      <c r="F1493" s="82"/>
      <c r="G1493" s="51"/>
    </row>
    <row r="1494" spans="1:7" s="5" customFormat="1" x14ac:dyDescent="0.25">
      <c r="A1494" s="12"/>
      <c r="F1494" s="82"/>
      <c r="G1494" s="51"/>
    </row>
    <row r="1495" spans="1:7" s="5" customFormat="1" x14ac:dyDescent="0.25">
      <c r="A1495" s="12"/>
      <c r="F1495" s="82"/>
      <c r="G1495" s="51"/>
    </row>
    <row r="1496" spans="1:7" s="5" customFormat="1" x14ac:dyDescent="0.25">
      <c r="A1496" s="12"/>
      <c r="F1496" s="82"/>
      <c r="G1496" s="51"/>
    </row>
    <row r="1497" spans="1:7" s="5" customFormat="1" x14ac:dyDescent="0.25">
      <c r="A1497" s="12"/>
      <c r="F1497" s="82"/>
      <c r="G1497" s="51"/>
    </row>
    <row r="1498" spans="1:7" s="5" customFormat="1" x14ac:dyDescent="0.25">
      <c r="A1498" s="12"/>
      <c r="F1498" s="82"/>
      <c r="G1498" s="51"/>
    </row>
    <row r="1499" spans="1:7" s="5" customFormat="1" x14ac:dyDescent="0.25">
      <c r="A1499" s="12"/>
      <c r="F1499" s="82"/>
      <c r="G1499" s="51"/>
    </row>
    <row r="1500" spans="1:7" s="5" customFormat="1" x14ac:dyDescent="0.25">
      <c r="A1500" s="12"/>
      <c r="F1500" s="82"/>
      <c r="G1500" s="51"/>
    </row>
    <row r="1501" spans="1:7" s="5" customFormat="1" x14ac:dyDescent="0.25">
      <c r="A1501" s="12"/>
      <c r="F1501" s="82"/>
      <c r="G1501" s="51"/>
    </row>
    <row r="1502" spans="1:7" s="5" customFormat="1" x14ac:dyDescent="0.25">
      <c r="A1502" s="12"/>
      <c r="F1502" s="82"/>
      <c r="G1502" s="51"/>
    </row>
    <row r="1503" spans="1:7" s="5" customFormat="1" x14ac:dyDescent="0.25">
      <c r="A1503" s="12"/>
      <c r="F1503" s="82"/>
      <c r="G1503" s="51"/>
    </row>
    <row r="1504" spans="1:7" s="5" customFormat="1" x14ac:dyDescent="0.25">
      <c r="A1504" s="12"/>
      <c r="F1504" s="82"/>
      <c r="G1504" s="51"/>
    </row>
    <row r="1505" spans="1:7" s="5" customFormat="1" x14ac:dyDescent="0.25">
      <c r="A1505" s="12"/>
      <c r="F1505" s="82"/>
      <c r="G1505" s="51"/>
    </row>
    <row r="1506" spans="1:7" s="5" customFormat="1" x14ac:dyDescent="0.25">
      <c r="A1506" s="12"/>
      <c r="F1506" s="82"/>
      <c r="G1506" s="51"/>
    </row>
    <row r="1507" spans="1:7" s="5" customFormat="1" x14ac:dyDescent="0.25">
      <c r="A1507" s="12"/>
      <c r="F1507" s="82"/>
      <c r="G1507" s="51"/>
    </row>
    <row r="1508" spans="1:7" s="5" customFormat="1" x14ac:dyDescent="0.25">
      <c r="A1508" s="12"/>
      <c r="F1508" s="82"/>
      <c r="G1508" s="51"/>
    </row>
    <row r="1509" spans="1:7" s="5" customFormat="1" x14ac:dyDescent="0.25">
      <c r="A1509" s="12"/>
      <c r="F1509" s="82"/>
      <c r="G1509" s="51"/>
    </row>
    <row r="1510" spans="1:7" s="5" customFormat="1" x14ac:dyDescent="0.25">
      <c r="A1510" s="12"/>
      <c r="F1510" s="82"/>
      <c r="G1510" s="51"/>
    </row>
    <row r="1511" spans="1:7" s="5" customFormat="1" x14ac:dyDescent="0.25">
      <c r="A1511" s="12"/>
      <c r="F1511" s="82"/>
      <c r="G1511" s="51"/>
    </row>
    <row r="1512" spans="1:7" s="5" customFormat="1" x14ac:dyDescent="0.25">
      <c r="A1512" s="12"/>
      <c r="F1512" s="82"/>
      <c r="G1512" s="51"/>
    </row>
    <row r="1513" spans="1:7" s="5" customFormat="1" x14ac:dyDescent="0.25">
      <c r="A1513" s="12"/>
      <c r="F1513" s="82"/>
      <c r="G1513" s="51"/>
    </row>
    <row r="1514" spans="1:7" s="5" customFormat="1" x14ac:dyDescent="0.25">
      <c r="A1514" s="12"/>
      <c r="F1514" s="82"/>
      <c r="G1514" s="51"/>
    </row>
    <row r="1515" spans="1:7" s="5" customFormat="1" x14ac:dyDescent="0.25">
      <c r="A1515" s="12"/>
      <c r="F1515" s="82"/>
      <c r="G1515" s="51"/>
    </row>
    <row r="1516" spans="1:7" s="5" customFormat="1" x14ac:dyDescent="0.25">
      <c r="A1516" s="12"/>
      <c r="F1516" s="82"/>
      <c r="G1516" s="51"/>
    </row>
    <row r="1517" spans="1:7" s="5" customFormat="1" x14ac:dyDescent="0.25">
      <c r="A1517" s="12"/>
      <c r="F1517" s="82"/>
      <c r="G1517" s="51"/>
    </row>
    <row r="1518" spans="1:7" s="5" customFormat="1" x14ac:dyDescent="0.25">
      <c r="A1518" s="12"/>
      <c r="F1518" s="82"/>
      <c r="G1518" s="51"/>
    </row>
    <row r="1519" spans="1:7" s="5" customFormat="1" x14ac:dyDescent="0.25">
      <c r="A1519" s="12"/>
      <c r="F1519" s="82"/>
      <c r="G1519" s="51"/>
    </row>
    <row r="1520" spans="1:7" s="5" customFormat="1" x14ac:dyDescent="0.25">
      <c r="A1520" s="12"/>
      <c r="F1520" s="82"/>
      <c r="G1520" s="51"/>
    </row>
    <row r="1521" spans="1:7" s="5" customFormat="1" x14ac:dyDescent="0.25">
      <c r="A1521" s="12"/>
      <c r="F1521" s="82"/>
      <c r="G1521" s="51"/>
    </row>
    <row r="1522" spans="1:7" s="5" customFormat="1" x14ac:dyDescent="0.25">
      <c r="A1522" s="12"/>
      <c r="F1522" s="82"/>
      <c r="G1522" s="51"/>
    </row>
    <row r="1523" spans="1:7" s="5" customFormat="1" x14ac:dyDescent="0.25">
      <c r="A1523" s="12"/>
      <c r="F1523" s="82"/>
      <c r="G1523" s="51"/>
    </row>
    <row r="1524" spans="1:7" s="5" customFormat="1" x14ac:dyDescent="0.25">
      <c r="A1524" s="12"/>
      <c r="F1524" s="82"/>
      <c r="G1524" s="51"/>
    </row>
    <row r="1525" spans="1:7" s="5" customFormat="1" x14ac:dyDescent="0.25">
      <c r="A1525" s="12"/>
      <c r="F1525" s="82"/>
      <c r="G1525" s="51"/>
    </row>
    <row r="1526" spans="1:7" s="5" customFormat="1" x14ac:dyDescent="0.25">
      <c r="A1526" s="12"/>
      <c r="F1526" s="82"/>
      <c r="G1526" s="51"/>
    </row>
    <row r="1527" spans="1:7" s="5" customFormat="1" x14ac:dyDescent="0.25">
      <c r="A1527" s="12"/>
      <c r="F1527" s="82"/>
      <c r="G1527" s="51"/>
    </row>
    <row r="1528" spans="1:7" s="5" customFormat="1" x14ac:dyDescent="0.25">
      <c r="A1528" s="12"/>
      <c r="F1528" s="82"/>
      <c r="G1528" s="51"/>
    </row>
    <row r="1529" spans="1:7" s="5" customFormat="1" x14ac:dyDescent="0.25">
      <c r="A1529" s="12"/>
      <c r="F1529" s="82"/>
      <c r="G1529" s="51"/>
    </row>
    <row r="1530" spans="1:7" s="5" customFormat="1" x14ac:dyDescent="0.25">
      <c r="A1530" s="12"/>
      <c r="F1530" s="82"/>
      <c r="G1530" s="51"/>
    </row>
    <row r="1531" spans="1:7" s="5" customFormat="1" x14ac:dyDescent="0.25">
      <c r="A1531" s="12"/>
      <c r="F1531" s="82"/>
      <c r="G1531" s="51"/>
    </row>
    <row r="1532" spans="1:7" s="5" customFormat="1" x14ac:dyDescent="0.25">
      <c r="A1532" s="12"/>
      <c r="F1532" s="82"/>
      <c r="G1532" s="51"/>
    </row>
    <row r="1533" spans="1:7" s="5" customFormat="1" x14ac:dyDescent="0.25">
      <c r="A1533" s="12"/>
      <c r="F1533" s="82"/>
      <c r="G1533" s="51"/>
    </row>
    <row r="1534" spans="1:7" s="5" customFormat="1" x14ac:dyDescent="0.25">
      <c r="A1534" s="12"/>
      <c r="F1534" s="82"/>
      <c r="G1534" s="51"/>
    </row>
    <row r="1535" spans="1:7" s="5" customFormat="1" x14ac:dyDescent="0.25">
      <c r="A1535" s="12"/>
      <c r="F1535" s="82"/>
      <c r="G1535" s="51"/>
    </row>
    <row r="1536" spans="1:7" s="5" customFormat="1" x14ac:dyDescent="0.25">
      <c r="A1536" s="12"/>
      <c r="F1536" s="82"/>
      <c r="G1536" s="51"/>
    </row>
    <row r="1537" spans="1:7" s="5" customFormat="1" x14ac:dyDescent="0.25">
      <c r="A1537" s="12"/>
      <c r="F1537" s="82"/>
      <c r="G1537" s="51"/>
    </row>
    <row r="1538" spans="1:7" s="5" customFormat="1" x14ac:dyDescent="0.25">
      <c r="A1538" s="12"/>
      <c r="F1538" s="82"/>
      <c r="G1538" s="51"/>
    </row>
    <row r="1539" spans="1:7" s="5" customFormat="1" x14ac:dyDescent="0.25">
      <c r="A1539" s="12"/>
      <c r="F1539" s="82"/>
      <c r="G1539" s="51"/>
    </row>
    <row r="1540" spans="1:7" s="5" customFormat="1" x14ac:dyDescent="0.25">
      <c r="A1540" s="12"/>
      <c r="F1540" s="82"/>
      <c r="G1540" s="51"/>
    </row>
    <row r="1541" spans="1:7" s="5" customFormat="1" x14ac:dyDescent="0.25">
      <c r="A1541" s="12"/>
      <c r="F1541" s="82"/>
      <c r="G1541" s="51"/>
    </row>
    <row r="1542" spans="1:7" s="5" customFormat="1" x14ac:dyDescent="0.25">
      <c r="A1542" s="12"/>
      <c r="F1542" s="82"/>
      <c r="G1542" s="51"/>
    </row>
    <row r="1543" spans="1:7" s="5" customFormat="1" x14ac:dyDescent="0.25">
      <c r="A1543" s="12"/>
      <c r="F1543" s="82"/>
      <c r="G1543" s="51"/>
    </row>
    <row r="1544" spans="1:7" s="5" customFormat="1" x14ac:dyDescent="0.25">
      <c r="A1544" s="12"/>
      <c r="F1544" s="82"/>
      <c r="G1544" s="51"/>
    </row>
    <row r="1545" spans="1:7" s="5" customFormat="1" x14ac:dyDescent="0.25">
      <c r="A1545" s="12"/>
      <c r="F1545" s="82"/>
      <c r="G1545" s="51"/>
    </row>
    <row r="1546" spans="1:7" s="5" customFormat="1" x14ac:dyDescent="0.25">
      <c r="A1546" s="12"/>
      <c r="F1546" s="82"/>
      <c r="G1546" s="51"/>
    </row>
    <row r="1547" spans="1:7" s="5" customFormat="1" x14ac:dyDescent="0.25">
      <c r="A1547" s="12"/>
      <c r="F1547" s="82"/>
      <c r="G1547" s="51"/>
    </row>
    <row r="1548" spans="1:7" s="5" customFormat="1" x14ac:dyDescent="0.25">
      <c r="A1548" s="12"/>
      <c r="F1548" s="82"/>
      <c r="G1548" s="51"/>
    </row>
    <row r="1549" spans="1:7" s="5" customFormat="1" x14ac:dyDescent="0.25">
      <c r="A1549" s="12"/>
      <c r="F1549" s="82"/>
      <c r="G1549" s="51"/>
    </row>
    <row r="1550" spans="1:7" s="5" customFormat="1" x14ac:dyDescent="0.25">
      <c r="A1550" s="12"/>
      <c r="F1550" s="82"/>
      <c r="G1550" s="51"/>
    </row>
    <row r="1551" spans="1:7" s="5" customFormat="1" x14ac:dyDescent="0.25">
      <c r="A1551" s="12"/>
      <c r="F1551" s="82"/>
      <c r="G1551" s="51"/>
    </row>
    <row r="1552" spans="1:7" s="5" customFormat="1" x14ac:dyDescent="0.25">
      <c r="A1552" s="12"/>
      <c r="F1552" s="82"/>
      <c r="G1552" s="51"/>
    </row>
    <row r="1553" spans="1:7" s="5" customFormat="1" x14ac:dyDescent="0.25">
      <c r="A1553" s="12"/>
      <c r="F1553" s="82"/>
      <c r="G1553" s="51"/>
    </row>
    <row r="1554" spans="1:7" s="5" customFormat="1" x14ac:dyDescent="0.25">
      <c r="A1554" s="12"/>
      <c r="F1554" s="82"/>
      <c r="G1554" s="51"/>
    </row>
    <row r="1555" spans="1:7" s="5" customFormat="1" x14ac:dyDescent="0.25">
      <c r="A1555" s="12"/>
      <c r="F1555" s="82"/>
      <c r="G1555" s="51"/>
    </row>
    <row r="1556" spans="1:7" s="5" customFormat="1" x14ac:dyDescent="0.25">
      <c r="A1556" s="12"/>
      <c r="F1556" s="82"/>
      <c r="G1556" s="51"/>
    </row>
    <row r="1557" spans="1:7" s="5" customFormat="1" x14ac:dyDescent="0.25">
      <c r="A1557" s="12"/>
      <c r="F1557" s="82"/>
      <c r="G1557" s="51"/>
    </row>
    <row r="1558" spans="1:7" s="5" customFormat="1" x14ac:dyDescent="0.25">
      <c r="A1558" s="12"/>
      <c r="F1558" s="82"/>
      <c r="G1558" s="51"/>
    </row>
    <row r="1559" spans="1:7" s="5" customFormat="1" x14ac:dyDescent="0.25">
      <c r="A1559" s="12"/>
      <c r="F1559" s="82"/>
      <c r="G1559" s="51"/>
    </row>
    <row r="1560" spans="1:7" s="5" customFormat="1" x14ac:dyDescent="0.25">
      <c r="A1560" s="12"/>
      <c r="F1560" s="82"/>
      <c r="G1560" s="51"/>
    </row>
    <row r="1561" spans="1:7" s="5" customFormat="1" x14ac:dyDescent="0.25">
      <c r="A1561" s="12"/>
      <c r="F1561" s="82"/>
      <c r="G1561" s="51"/>
    </row>
    <row r="1562" spans="1:7" s="5" customFormat="1" x14ac:dyDescent="0.25">
      <c r="A1562" s="12"/>
      <c r="F1562" s="82"/>
      <c r="G1562" s="51"/>
    </row>
    <row r="1563" spans="1:7" s="5" customFormat="1" x14ac:dyDescent="0.25">
      <c r="A1563" s="12"/>
      <c r="F1563" s="82"/>
      <c r="G1563" s="51"/>
    </row>
    <row r="1564" spans="1:7" s="5" customFormat="1" x14ac:dyDescent="0.25">
      <c r="A1564" s="12"/>
      <c r="F1564" s="82"/>
      <c r="G1564" s="51"/>
    </row>
    <row r="1565" spans="1:7" s="5" customFormat="1" x14ac:dyDescent="0.25">
      <c r="A1565" s="12"/>
      <c r="F1565" s="82"/>
      <c r="G1565" s="51"/>
    </row>
    <row r="1566" spans="1:7" s="5" customFormat="1" x14ac:dyDescent="0.25">
      <c r="A1566" s="12"/>
      <c r="F1566" s="82"/>
      <c r="G1566" s="51"/>
    </row>
    <row r="1567" spans="1:7" s="5" customFormat="1" x14ac:dyDescent="0.25">
      <c r="A1567" s="12"/>
      <c r="F1567" s="82"/>
      <c r="G1567" s="51"/>
    </row>
    <row r="1568" spans="1:7" s="5" customFormat="1" x14ac:dyDescent="0.25">
      <c r="A1568" s="12"/>
      <c r="F1568" s="82"/>
      <c r="G1568" s="51"/>
    </row>
    <row r="1569" spans="1:7" s="5" customFormat="1" x14ac:dyDescent="0.25">
      <c r="A1569" s="12"/>
      <c r="F1569" s="82"/>
      <c r="G1569" s="51"/>
    </row>
    <row r="1570" spans="1:7" s="5" customFormat="1" x14ac:dyDescent="0.25">
      <c r="A1570" s="12"/>
      <c r="F1570" s="82"/>
      <c r="G1570" s="51"/>
    </row>
    <row r="1571" spans="1:7" s="5" customFormat="1" x14ac:dyDescent="0.25">
      <c r="A1571" s="12"/>
      <c r="F1571" s="82"/>
      <c r="G1571" s="51"/>
    </row>
    <row r="1572" spans="1:7" s="5" customFormat="1" x14ac:dyDescent="0.25">
      <c r="A1572" s="12"/>
      <c r="F1572" s="82"/>
      <c r="G1572" s="51"/>
    </row>
    <row r="1573" spans="1:7" s="5" customFormat="1" x14ac:dyDescent="0.25">
      <c r="A1573" s="12"/>
      <c r="F1573" s="82"/>
      <c r="G1573" s="51"/>
    </row>
    <row r="1574" spans="1:7" s="5" customFormat="1" x14ac:dyDescent="0.25">
      <c r="A1574" s="12"/>
      <c r="F1574" s="82"/>
      <c r="G1574" s="51"/>
    </row>
    <row r="1575" spans="1:7" s="5" customFormat="1" x14ac:dyDescent="0.25">
      <c r="A1575" s="12"/>
      <c r="F1575" s="82"/>
      <c r="G1575" s="51"/>
    </row>
    <row r="1576" spans="1:7" s="5" customFormat="1" x14ac:dyDescent="0.25">
      <c r="A1576" s="12"/>
      <c r="F1576" s="82"/>
      <c r="G1576" s="51"/>
    </row>
    <row r="1577" spans="1:7" s="5" customFormat="1" x14ac:dyDescent="0.25">
      <c r="A1577" s="12"/>
      <c r="F1577" s="82"/>
      <c r="G1577" s="51"/>
    </row>
    <row r="1578" spans="1:7" s="5" customFormat="1" x14ac:dyDescent="0.25">
      <c r="A1578" s="12"/>
      <c r="F1578" s="82"/>
      <c r="G1578" s="51"/>
    </row>
    <row r="1579" spans="1:7" s="5" customFormat="1" x14ac:dyDescent="0.25">
      <c r="A1579" s="12"/>
      <c r="F1579" s="82"/>
      <c r="G1579" s="51"/>
    </row>
    <row r="1580" spans="1:7" s="5" customFormat="1" x14ac:dyDescent="0.25">
      <c r="A1580" s="12"/>
      <c r="F1580" s="82"/>
      <c r="G1580" s="51"/>
    </row>
    <row r="1581" spans="1:7" s="5" customFormat="1" x14ac:dyDescent="0.25">
      <c r="A1581" s="12"/>
      <c r="F1581" s="82"/>
      <c r="G1581" s="51"/>
    </row>
    <row r="1582" spans="1:7" s="5" customFormat="1" x14ac:dyDescent="0.25">
      <c r="A1582" s="12"/>
      <c r="F1582" s="82"/>
      <c r="G1582" s="51"/>
    </row>
    <row r="1583" spans="1:7" s="5" customFormat="1" x14ac:dyDescent="0.25">
      <c r="A1583" s="12"/>
      <c r="F1583" s="82"/>
      <c r="G1583" s="51"/>
    </row>
    <row r="1584" spans="1:7" s="5" customFormat="1" x14ac:dyDescent="0.25">
      <c r="A1584" s="12"/>
      <c r="F1584" s="82"/>
      <c r="G1584" s="51"/>
    </row>
    <row r="1585" spans="1:7" s="5" customFormat="1" x14ac:dyDescent="0.25">
      <c r="A1585" s="12"/>
      <c r="F1585" s="82"/>
      <c r="G1585" s="51"/>
    </row>
    <row r="1586" spans="1:7" s="5" customFormat="1" x14ac:dyDescent="0.25">
      <c r="A1586" s="12"/>
      <c r="F1586" s="82"/>
      <c r="G1586" s="51"/>
    </row>
    <row r="1587" spans="1:7" s="5" customFormat="1" x14ac:dyDescent="0.25">
      <c r="A1587" s="12"/>
      <c r="F1587" s="82"/>
      <c r="G1587" s="51"/>
    </row>
    <row r="1588" spans="1:7" s="5" customFormat="1" x14ac:dyDescent="0.25">
      <c r="A1588" s="12"/>
      <c r="F1588" s="82"/>
      <c r="G1588" s="51"/>
    </row>
    <row r="1589" spans="1:7" s="5" customFormat="1" x14ac:dyDescent="0.25">
      <c r="A1589" s="12"/>
      <c r="F1589" s="82"/>
      <c r="G1589" s="51"/>
    </row>
    <row r="1590" spans="1:7" s="5" customFormat="1" x14ac:dyDescent="0.25">
      <c r="A1590" s="12"/>
      <c r="F1590" s="82"/>
      <c r="G1590" s="51"/>
    </row>
    <row r="1591" spans="1:7" s="5" customFormat="1" x14ac:dyDescent="0.25">
      <c r="A1591" s="12"/>
      <c r="F1591" s="82"/>
      <c r="G1591" s="51"/>
    </row>
    <row r="1592" spans="1:7" s="5" customFormat="1" x14ac:dyDescent="0.25">
      <c r="A1592" s="12"/>
      <c r="F1592" s="82"/>
      <c r="G1592" s="51"/>
    </row>
    <row r="1593" spans="1:7" s="5" customFormat="1" x14ac:dyDescent="0.25">
      <c r="A1593" s="12"/>
      <c r="F1593" s="82"/>
      <c r="G1593" s="51"/>
    </row>
    <row r="1594" spans="1:7" s="5" customFormat="1" x14ac:dyDescent="0.25">
      <c r="A1594" s="12"/>
      <c r="F1594" s="82"/>
      <c r="G1594" s="51"/>
    </row>
    <row r="1595" spans="1:7" s="5" customFormat="1" x14ac:dyDescent="0.25">
      <c r="A1595" s="12"/>
      <c r="F1595" s="82"/>
      <c r="G1595" s="51"/>
    </row>
    <row r="1596" spans="1:7" s="5" customFormat="1" x14ac:dyDescent="0.25">
      <c r="A1596" s="12"/>
      <c r="F1596" s="82"/>
      <c r="G1596" s="51"/>
    </row>
    <row r="1597" spans="1:7" s="5" customFormat="1" x14ac:dyDescent="0.25">
      <c r="A1597" s="12"/>
      <c r="F1597" s="82"/>
      <c r="G1597" s="51"/>
    </row>
    <row r="1598" spans="1:7" s="5" customFormat="1" x14ac:dyDescent="0.25">
      <c r="A1598" s="12"/>
      <c r="F1598" s="82"/>
      <c r="G1598" s="51"/>
    </row>
    <row r="1599" spans="1:7" s="5" customFormat="1" x14ac:dyDescent="0.25">
      <c r="A1599" s="12"/>
      <c r="F1599" s="82"/>
      <c r="G1599" s="51"/>
    </row>
    <row r="1600" spans="1:7" s="5" customFormat="1" x14ac:dyDescent="0.25">
      <c r="A1600" s="12"/>
      <c r="F1600" s="82"/>
      <c r="G1600" s="51"/>
    </row>
    <row r="1601" spans="1:7" s="5" customFormat="1" x14ac:dyDescent="0.25">
      <c r="A1601" s="12"/>
      <c r="F1601" s="82"/>
      <c r="G1601" s="51"/>
    </row>
    <row r="1602" spans="1:7" s="5" customFormat="1" x14ac:dyDescent="0.25">
      <c r="A1602" s="12"/>
      <c r="F1602" s="82"/>
      <c r="G1602" s="51"/>
    </row>
    <row r="1603" spans="1:7" s="5" customFormat="1" x14ac:dyDescent="0.25">
      <c r="A1603" s="12"/>
      <c r="F1603" s="82"/>
      <c r="G1603" s="51"/>
    </row>
    <row r="1604" spans="1:7" s="5" customFormat="1" x14ac:dyDescent="0.25">
      <c r="A1604" s="12"/>
      <c r="F1604" s="82"/>
      <c r="G1604" s="51"/>
    </row>
    <row r="1605" spans="1:7" s="5" customFormat="1" x14ac:dyDescent="0.25">
      <c r="A1605" s="12"/>
      <c r="F1605" s="82"/>
      <c r="G1605" s="51"/>
    </row>
    <row r="1606" spans="1:7" s="5" customFormat="1" x14ac:dyDescent="0.25">
      <c r="A1606" s="12"/>
      <c r="F1606" s="82"/>
      <c r="G1606" s="51"/>
    </row>
    <row r="1607" spans="1:7" s="5" customFormat="1" x14ac:dyDescent="0.25">
      <c r="A1607" s="12"/>
      <c r="F1607" s="82"/>
      <c r="G1607" s="51"/>
    </row>
    <row r="1608" spans="1:7" s="5" customFormat="1" x14ac:dyDescent="0.25">
      <c r="A1608" s="12"/>
      <c r="F1608" s="82"/>
      <c r="G1608" s="51"/>
    </row>
    <row r="1609" spans="1:7" s="5" customFormat="1" x14ac:dyDescent="0.25">
      <c r="A1609" s="12"/>
      <c r="F1609" s="82"/>
      <c r="G1609" s="51"/>
    </row>
    <row r="1610" spans="1:7" s="5" customFormat="1" x14ac:dyDescent="0.25">
      <c r="A1610" s="12"/>
      <c r="F1610" s="82"/>
      <c r="G1610" s="51"/>
    </row>
    <row r="1611" spans="1:7" s="5" customFormat="1" x14ac:dyDescent="0.25">
      <c r="A1611" s="12"/>
      <c r="F1611" s="82"/>
      <c r="G1611" s="51"/>
    </row>
    <row r="1612" spans="1:7" s="5" customFormat="1" x14ac:dyDescent="0.25">
      <c r="A1612" s="12"/>
      <c r="F1612" s="82"/>
      <c r="G1612" s="51"/>
    </row>
    <row r="1613" spans="1:7" s="5" customFormat="1" x14ac:dyDescent="0.25">
      <c r="A1613" s="12"/>
      <c r="F1613" s="82"/>
      <c r="G1613" s="51"/>
    </row>
    <row r="1614" spans="1:7" s="5" customFormat="1" x14ac:dyDescent="0.25">
      <c r="A1614" s="12"/>
      <c r="F1614" s="82"/>
      <c r="G1614" s="51"/>
    </row>
    <row r="1615" spans="1:7" s="5" customFormat="1" x14ac:dyDescent="0.25">
      <c r="A1615" s="12"/>
      <c r="F1615" s="82"/>
      <c r="G1615" s="51"/>
    </row>
    <row r="1616" spans="1:7" s="5" customFormat="1" x14ac:dyDescent="0.25">
      <c r="A1616" s="12"/>
      <c r="F1616" s="82"/>
      <c r="G1616" s="51"/>
    </row>
    <row r="1617" spans="1:7" s="5" customFormat="1" x14ac:dyDescent="0.25">
      <c r="A1617" s="12"/>
      <c r="F1617" s="82"/>
      <c r="G1617" s="51"/>
    </row>
    <row r="1618" spans="1:7" s="5" customFormat="1" x14ac:dyDescent="0.25">
      <c r="A1618" s="12"/>
      <c r="F1618" s="82"/>
      <c r="G1618" s="51"/>
    </row>
    <row r="1619" spans="1:7" s="5" customFormat="1" x14ac:dyDescent="0.25">
      <c r="A1619" s="12"/>
      <c r="F1619" s="82"/>
      <c r="G1619" s="51"/>
    </row>
    <row r="1620" spans="1:7" s="5" customFormat="1" x14ac:dyDescent="0.25">
      <c r="A1620" s="12"/>
      <c r="F1620" s="82"/>
      <c r="G1620" s="51"/>
    </row>
    <row r="1621" spans="1:7" s="5" customFormat="1" x14ac:dyDescent="0.25">
      <c r="A1621" s="12"/>
      <c r="F1621" s="82"/>
      <c r="G1621" s="51"/>
    </row>
    <row r="1622" spans="1:7" s="5" customFormat="1" x14ac:dyDescent="0.25">
      <c r="A1622" s="12"/>
      <c r="F1622" s="82"/>
      <c r="G1622" s="51"/>
    </row>
    <row r="1623" spans="1:7" s="5" customFormat="1" x14ac:dyDescent="0.25">
      <c r="A1623" s="12"/>
      <c r="F1623" s="82"/>
      <c r="G1623" s="51"/>
    </row>
    <row r="1624" spans="1:7" s="5" customFormat="1" x14ac:dyDescent="0.25">
      <c r="A1624" s="12"/>
      <c r="F1624" s="82"/>
      <c r="G1624" s="51"/>
    </row>
    <row r="1625" spans="1:7" s="5" customFormat="1" x14ac:dyDescent="0.25">
      <c r="A1625" s="12"/>
      <c r="F1625" s="82"/>
      <c r="G1625" s="51"/>
    </row>
    <row r="1626" spans="1:7" s="5" customFormat="1" x14ac:dyDescent="0.25">
      <c r="A1626" s="12"/>
      <c r="F1626" s="82"/>
      <c r="G1626" s="51"/>
    </row>
    <row r="1627" spans="1:7" s="5" customFormat="1" x14ac:dyDescent="0.25">
      <c r="A1627" s="12"/>
      <c r="F1627" s="82"/>
      <c r="G1627" s="51"/>
    </row>
    <row r="1628" spans="1:7" s="5" customFormat="1" x14ac:dyDescent="0.25">
      <c r="A1628" s="12"/>
      <c r="F1628" s="82"/>
      <c r="G1628" s="51"/>
    </row>
    <row r="1629" spans="1:7" s="5" customFormat="1" x14ac:dyDescent="0.25">
      <c r="A1629" s="12"/>
      <c r="F1629" s="82"/>
      <c r="G1629" s="51"/>
    </row>
    <row r="1630" spans="1:7" s="5" customFormat="1" x14ac:dyDescent="0.25">
      <c r="A1630" s="12"/>
      <c r="F1630" s="82"/>
      <c r="G1630" s="51"/>
    </row>
    <row r="1631" spans="1:7" s="5" customFormat="1" x14ac:dyDescent="0.25">
      <c r="A1631" s="12"/>
      <c r="F1631" s="82"/>
      <c r="G1631" s="51"/>
    </row>
    <row r="1632" spans="1:7" s="5" customFormat="1" x14ac:dyDescent="0.25">
      <c r="A1632" s="12"/>
      <c r="F1632" s="82"/>
      <c r="G1632" s="51"/>
    </row>
    <row r="1633" spans="1:7" s="5" customFormat="1" x14ac:dyDescent="0.25">
      <c r="A1633" s="12"/>
      <c r="F1633" s="82"/>
      <c r="G1633" s="51"/>
    </row>
    <row r="1634" spans="1:7" s="5" customFormat="1" x14ac:dyDescent="0.25">
      <c r="A1634" s="12"/>
      <c r="F1634" s="82"/>
      <c r="G1634" s="51"/>
    </row>
    <row r="1635" spans="1:7" s="5" customFormat="1" x14ac:dyDescent="0.25">
      <c r="A1635" s="12"/>
      <c r="F1635" s="82"/>
      <c r="G1635" s="51"/>
    </row>
    <row r="1636" spans="1:7" s="5" customFormat="1" x14ac:dyDescent="0.25">
      <c r="A1636" s="12"/>
      <c r="F1636" s="82"/>
      <c r="G1636" s="51"/>
    </row>
    <row r="1637" spans="1:7" s="5" customFormat="1" x14ac:dyDescent="0.25">
      <c r="A1637" s="12"/>
      <c r="F1637" s="82"/>
      <c r="G1637" s="51"/>
    </row>
    <row r="1638" spans="1:7" s="5" customFormat="1" x14ac:dyDescent="0.25">
      <c r="A1638" s="12"/>
      <c r="F1638" s="82"/>
      <c r="G1638" s="51"/>
    </row>
    <row r="1639" spans="1:7" s="5" customFormat="1" x14ac:dyDescent="0.25">
      <c r="A1639" s="12"/>
      <c r="F1639" s="82"/>
      <c r="G1639" s="51"/>
    </row>
    <row r="1640" spans="1:7" s="5" customFormat="1" x14ac:dyDescent="0.25">
      <c r="A1640" s="12"/>
      <c r="F1640" s="82"/>
      <c r="G1640" s="51"/>
    </row>
    <row r="1641" spans="1:7" s="5" customFormat="1" x14ac:dyDescent="0.25">
      <c r="A1641" s="12"/>
      <c r="F1641" s="82"/>
      <c r="G1641" s="51"/>
    </row>
    <row r="1642" spans="1:7" s="5" customFormat="1" x14ac:dyDescent="0.25">
      <c r="A1642" s="12"/>
      <c r="F1642" s="82"/>
      <c r="G1642" s="51"/>
    </row>
    <row r="1643" spans="1:7" s="5" customFormat="1" x14ac:dyDescent="0.25">
      <c r="A1643" s="12"/>
      <c r="F1643" s="82"/>
      <c r="G1643" s="51"/>
    </row>
    <row r="1644" spans="1:7" s="5" customFormat="1" x14ac:dyDescent="0.25">
      <c r="A1644" s="12"/>
      <c r="F1644" s="82"/>
      <c r="G1644" s="51"/>
    </row>
    <row r="1645" spans="1:7" s="5" customFormat="1" x14ac:dyDescent="0.25">
      <c r="A1645" s="12"/>
      <c r="F1645" s="82"/>
      <c r="G1645" s="51"/>
    </row>
    <row r="1646" spans="1:7" s="5" customFormat="1" x14ac:dyDescent="0.25">
      <c r="A1646" s="12"/>
      <c r="F1646" s="82"/>
      <c r="G1646" s="51"/>
    </row>
    <row r="1647" spans="1:7" s="5" customFormat="1" x14ac:dyDescent="0.25">
      <c r="A1647" s="12"/>
      <c r="F1647" s="82"/>
      <c r="G1647" s="51"/>
    </row>
    <row r="1648" spans="1:7" s="5" customFormat="1" x14ac:dyDescent="0.25">
      <c r="A1648" s="12"/>
      <c r="F1648" s="82"/>
      <c r="G1648" s="51"/>
    </row>
    <row r="1649" spans="1:7" s="5" customFormat="1" x14ac:dyDescent="0.25">
      <c r="A1649" s="12"/>
      <c r="F1649" s="82"/>
      <c r="G1649" s="51"/>
    </row>
    <row r="1650" spans="1:7" s="5" customFormat="1" x14ac:dyDescent="0.25">
      <c r="A1650" s="12"/>
      <c r="F1650" s="82"/>
      <c r="G1650" s="51"/>
    </row>
    <row r="1651" spans="1:7" s="5" customFormat="1" x14ac:dyDescent="0.25">
      <c r="A1651" s="12"/>
      <c r="F1651" s="82"/>
      <c r="G1651" s="51"/>
    </row>
    <row r="1652" spans="1:7" s="5" customFormat="1" x14ac:dyDescent="0.25">
      <c r="A1652" s="12"/>
      <c r="F1652" s="82"/>
      <c r="G1652" s="51"/>
    </row>
    <row r="1653" spans="1:7" s="5" customFormat="1" x14ac:dyDescent="0.25">
      <c r="A1653" s="12"/>
      <c r="F1653" s="82"/>
      <c r="G1653" s="51"/>
    </row>
    <row r="1654" spans="1:7" s="5" customFormat="1" x14ac:dyDescent="0.25">
      <c r="A1654" s="12"/>
      <c r="F1654" s="82"/>
      <c r="G1654" s="51"/>
    </row>
    <row r="1655" spans="1:7" s="5" customFormat="1" x14ac:dyDescent="0.25">
      <c r="A1655" s="12"/>
      <c r="F1655" s="82"/>
      <c r="G1655" s="51"/>
    </row>
    <row r="1656" spans="1:7" s="5" customFormat="1" x14ac:dyDescent="0.25">
      <c r="A1656" s="12"/>
      <c r="F1656" s="82"/>
      <c r="G1656" s="51"/>
    </row>
    <row r="1657" spans="1:7" s="5" customFormat="1" x14ac:dyDescent="0.25">
      <c r="A1657" s="12"/>
      <c r="F1657" s="82"/>
      <c r="G1657" s="51"/>
    </row>
    <row r="1658" spans="1:7" s="5" customFormat="1" x14ac:dyDescent="0.25">
      <c r="A1658" s="12"/>
      <c r="F1658" s="82"/>
      <c r="G1658" s="51"/>
    </row>
    <row r="1659" spans="1:7" s="5" customFormat="1" x14ac:dyDescent="0.25">
      <c r="A1659" s="12"/>
      <c r="F1659" s="82"/>
      <c r="G1659" s="51"/>
    </row>
    <row r="1660" spans="1:7" s="5" customFormat="1" x14ac:dyDescent="0.25">
      <c r="A1660" s="12"/>
      <c r="F1660" s="82"/>
      <c r="G1660" s="51"/>
    </row>
    <row r="1661" spans="1:7" s="5" customFormat="1" x14ac:dyDescent="0.25">
      <c r="A1661" s="12"/>
      <c r="F1661" s="82"/>
      <c r="G1661" s="51"/>
    </row>
    <row r="1662" spans="1:7" s="5" customFormat="1" x14ac:dyDescent="0.25">
      <c r="A1662" s="12"/>
      <c r="F1662" s="82"/>
      <c r="G1662" s="51"/>
    </row>
    <row r="1663" spans="1:7" s="5" customFormat="1" x14ac:dyDescent="0.25">
      <c r="A1663" s="12"/>
      <c r="F1663" s="82"/>
      <c r="G1663" s="51"/>
    </row>
    <row r="1664" spans="1:7" s="5" customFormat="1" x14ac:dyDescent="0.25">
      <c r="A1664" s="12"/>
      <c r="F1664" s="82"/>
      <c r="G1664" s="51"/>
    </row>
    <row r="1665" spans="1:7" s="5" customFormat="1" x14ac:dyDescent="0.25">
      <c r="A1665" s="12"/>
      <c r="F1665" s="82"/>
      <c r="G1665" s="51"/>
    </row>
    <row r="1666" spans="1:7" s="5" customFormat="1" x14ac:dyDescent="0.25">
      <c r="A1666" s="12"/>
      <c r="F1666" s="82"/>
      <c r="G1666" s="51"/>
    </row>
    <row r="1667" spans="1:7" s="5" customFormat="1" x14ac:dyDescent="0.25">
      <c r="A1667" s="12"/>
      <c r="F1667" s="82"/>
      <c r="G1667" s="51"/>
    </row>
    <row r="1668" spans="1:7" s="5" customFormat="1" x14ac:dyDescent="0.25">
      <c r="A1668" s="12"/>
      <c r="F1668" s="82"/>
      <c r="G1668" s="51"/>
    </row>
    <row r="1669" spans="1:7" s="5" customFormat="1" x14ac:dyDescent="0.25">
      <c r="A1669" s="12"/>
      <c r="F1669" s="82"/>
      <c r="G1669" s="51"/>
    </row>
    <row r="1670" spans="1:7" s="5" customFormat="1" x14ac:dyDescent="0.25">
      <c r="A1670" s="12"/>
      <c r="F1670" s="82"/>
      <c r="G1670" s="51"/>
    </row>
    <row r="1671" spans="1:7" s="5" customFormat="1" x14ac:dyDescent="0.25">
      <c r="A1671" s="12"/>
      <c r="F1671" s="82"/>
      <c r="G1671" s="51"/>
    </row>
    <row r="1672" spans="1:7" s="5" customFormat="1" x14ac:dyDescent="0.25">
      <c r="A1672" s="12"/>
      <c r="F1672" s="82"/>
      <c r="G1672" s="51"/>
    </row>
    <row r="1673" spans="1:7" s="5" customFormat="1" x14ac:dyDescent="0.25">
      <c r="A1673" s="12"/>
      <c r="F1673" s="82"/>
      <c r="G1673" s="51"/>
    </row>
    <row r="1674" spans="1:7" s="5" customFormat="1" x14ac:dyDescent="0.25">
      <c r="A1674" s="12"/>
      <c r="F1674" s="82"/>
      <c r="G1674" s="51"/>
    </row>
    <row r="1675" spans="1:7" s="5" customFormat="1" x14ac:dyDescent="0.25">
      <c r="A1675" s="12"/>
      <c r="F1675" s="82"/>
      <c r="G1675" s="51"/>
    </row>
    <row r="1676" spans="1:7" s="5" customFormat="1" x14ac:dyDescent="0.25">
      <c r="A1676" s="12"/>
      <c r="F1676" s="82"/>
      <c r="G1676" s="51"/>
    </row>
    <row r="1677" spans="1:7" s="5" customFormat="1" x14ac:dyDescent="0.25">
      <c r="A1677" s="12"/>
      <c r="F1677" s="82"/>
      <c r="G1677" s="51"/>
    </row>
    <row r="1678" spans="1:7" s="5" customFormat="1" x14ac:dyDescent="0.25">
      <c r="A1678" s="12"/>
      <c r="F1678" s="82"/>
      <c r="G1678" s="51"/>
    </row>
    <row r="1679" spans="1:7" s="5" customFormat="1" x14ac:dyDescent="0.25">
      <c r="A1679" s="12"/>
      <c r="F1679" s="82"/>
      <c r="G1679" s="51"/>
    </row>
    <row r="1680" spans="1:7" s="5" customFormat="1" x14ac:dyDescent="0.25">
      <c r="A1680" s="12"/>
      <c r="F1680" s="82"/>
      <c r="G1680" s="51"/>
    </row>
    <row r="1681" spans="1:7" s="5" customFormat="1" x14ac:dyDescent="0.25">
      <c r="A1681" s="12"/>
      <c r="F1681" s="82"/>
      <c r="G1681" s="51"/>
    </row>
    <row r="1682" spans="1:7" s="5" customFormat="1" x14ac:dyDescent="0.25">
      <c r="A1682" s="12"/>
      <c r="F1682" s="82"/>
      <c r="G1682" s="51"/>
    </row>
    <row r="1683" spans="1:7" s="5" customFormat="1" x14ac:dyDescent="0.25">
      <c r="A1683" s="12"/>
      <c r="F1683" s="82"/>
      <c r="G1683" s="51"/>
    </row>
    <row r="1684" spans="1:7" s="5" customFormat="1" x14ac:dyDescent="0.25">
      <c r="A1684" s="12"/>
      <c r="F1684" s="82"/>
      <c r="G1684" s="51"/>
    </row>
    <row r="1685" spans="1:7" s="5" customFormat="1" x14ac:dyDescent="0.25">
      <c r="A1685" s="12"/>
      <c r="F1685" s="82"/>
      <c r="G1685" s="51"/>
    </row>
    <row r="1686" spans="1:7" s="5" customFormat="1" x14ac:dyDescent="0.25">
      <c r="A1686" s="12"/>
      <c r="F1686" s="82"/>
      <c r="G1686" s="51"/>
    </row>
    <row r="1687" spans="1:7" s="5" customFormat="1" x14ac:dyDescent="0.25">
      <c r="A1687" s="12"/>
      <c r="F1687" s="82"/>
      <c r="G1687" s="51"/>
    </row>
    <row r="1688" spans="1:7" s="5" customFormat="1" x14ac:dyDescent="0.25">
      <c r="A1688" s="12"/>
      <c r="F1688" s="82"/>
      <c r="G1688" s="51"/>
    </row>
    <row r="1689" spans="1:7" s="5" customFormat="1" x14ac:dyDescent="0.25">
      <c r="A1689" s="12"/>
      <c r="F1689" s="82"/>
      <c r="G1689" s="51"/>
    </row>
    <row r="1690" spans="1:7" s="5" customFormat="1" x14ac:dyDescent="0.25">
      <c r="A1690" s="12"/>
      <c r="F1690" s="82"/>
      <c r="G1690" s="51"/>
    </row>
    <row r="1691" spans="1:7" s="5" customFormat="1" x14ac:dyDescent="0.25">
      <c r="A1691" s="12"/>
      <c r="F1691" s="82"/>
      <c r="G1691" s="51"/>
    </row>
    <row r="1692" spans="1:7" s="5" customFormat="1" x14ac:dyDescent="0.25">
      <c r="A1692" s="12"/>
      <c r="F1692" s="82"/>
      <c r="G1692" s="51"/>
    </row>
    <row r="1693" spans="1:7" s="5" customFormat="1" x14ac:dyDescent="0.25">
      <c r="A1693" s="12"/>
      <c r="F1693" s="82"/>
      <c r="G1693" s="51"/>
    </row>
    <row r="1694" spans="1:7" s="5" customFormat="1" x14ac:dyDescent="0.25">
      <c r="A1694" s="12"/>
      <c r="F1694" s="82"/>
      <c r="G1694" s="51"/>
    </row>
    <row r="1695" spans="1:7" s="5" customFormat="1" x14ac:dyDescent="0.25">
      <c r="A1695" s="12"/>
      <c r="F1695" s="82"/>
      <c r="G1695" s="51"/>
    </row>
    <row r="1696" spans="1:7" s="5" customFormat="1" x14ac:dyDescent="0.25">
      <c r="A1696" s="12"/>
      <c r="F1696" s="82"/>
      <c r="G1696" s="51"/>
    </row>
    <row r="1697" spans="1:7" s="5" customFormat="1" x14ac:dyDescent="0.25">
      <c r="A1697" s="12"/>
      <c r="F1697" s="82"/>
      <c r="G1697" s="51"/>
    </row>
    <row r="1698" spans="1:7" s="5" customFormat="1" x14ac:dyDescent="0.25">
      <c r="A1698" s="12"/>
      <c r="F1698" s="82"/>
      <c r="G1698" s="51"/>
    </row>
    <row r="1699" spans="1:7" s="5" customFormat="1" x14ac:dyDescent="0.25">
      <c r="A1699" s="12"/>
      <c r="F1699" s="82"/>
      <c r="G1699" s="51"/>
    </row>
    <row r="1700" spans="1:7" s="5" customFormat="1" x14ac:dyDescent="0.25">
      <c r="A1700" s="12"/>
      <c r="F1700" s="82"/>
      <c r="G1700" s="51"/>
    </row>
    <row r="1701" spans="1:7" s="5" customFormat="1" x14ac:dyDescent="0.25">
      <c r="A1701" s="12"/>
      <c r="F1701" s="82"/>
      <c r="G1701" s="51"/>
    </row>
    <row r="1702" spans="1:7" s="5" customFormat="1" x14ac:dyDescent="0.25">
      <c r="A1702" s="12"/>
      <c r="F1702" s="82"/>
      <c r="G1702" s="51"/>
    </row>
    <row r="1703" spans="1:7" s="5" customFormat="1" x14ac:dyDescent="0.25">
      <c r="A1703" s="12"/>
      <c r="F1703" s="82"/>
      <c r="G1703" s="51"/>
    </row>
    <row r="1704" spans="1:7" s="5" customFormat="1" x14ac:dyDescent="0.25">
      <c r="A1704" s="12"/>
      <c r="F1704" s="82"/>
      <c r="G1704" s="51"/>
    </row>
    <row r="1705" spans="1:7" s="5" customFormat="1" x14ac:dyDescent="0.25">
      <c r="A1705" s="12"/>
      <c r="F1705" s="82"/>
      <c r="G1705" s="51"/>
    </row>
    <row r="1706" spans="1:7" s="5" customFormat="1" x14ac:dyDescent="0.25">
      <c r="A1706" s="12"/>
      <c r="F1706" s="82"/>
      <c r="G1706" s="51"/>
    </row>
    <row r="1707" spans="1:7" s="5" customFormat="1" x14ac:dyDescent="0.25">
      <c r="A1707" s="12"/>
      <c r="F1707" s="82"/>
      <c r="G1707" s="51"/>
    </row>
    <row r="1708" spans="1:7" s="5" customFormat="1" x14ac:dyDescent="0.25">
      <c r="A1708" s="12"/>
      <c r="F1708" s="82"/>
      <c r="G1708" s="51"/>
    </row>
    <row r="1709" spans="1:7" s="5" customFormat="1" x14ac:dyDescent="0.25">
      <c r="A1709" s="12"/>
      <c r="F1709" s="82"/>
      <c r="G1709" s="51"/>
    </row>
    <row r="1710" spans="1:7" s="5" customFormat="1" x14ac:dyDescent="0.25">
      <c r="A1710" s="12"/>
      <c r="F1710" s="82"/>
      <c r="G1710" s="51"/>
    </row>
    <row r="1711" spans="1:7" s="5" customFormat="1" x14ac:dyDescent="0.25">
      <c r="A1711" s="12"/>
      <c r="F1711" s="82"/>
      <c r="G1711" s="51"/>
    </row>
    <row r="1712" spans="1:7" s="5" customFormat="1" x14ac:dyDescent="0.25">
      <c r="A1712" s="12"/>
      <c r="F1712" s="82"/>
      <c r="G1712" s="51"/>
    </row>
    <row r="1713" spans="1:7" s="5" customFormat="1" x14ac:dyDescent="0.25">
      <c r="A1713" s="12"/>
      <c r="F1713" s="82"/>
      <c r="G1713" s="51"/>
    </row>
    <row r="1714" spans="1:7" s="5" customFormat="1" x14ac:dyDescent="0.25">
      <c r="A1714" s="12"/>
      <c r="F1714" s="82"/>
      <c r="G1714" s="51"/>
    </row>
    <row r="1715" spans="1:7" s="5" customFormat="1" x14ac:dyDescent="0.25">
      <c r="A1715" s="12"/>
      <c r="F1715" s="82"/>
      <c r="G1715" s="51"/>
    </row>
    <row r="1716" spans="1:7" s="5" customFormat="1" x14ac:dyDescent="0.25">
      <c r="A1716" s="12"/>
      <c r="F1716" s="82"/>
      <c r="G1716" s="51"/>
    </row>
    <row r="1717" spans="1:7" s="5" customFormat="1" x14ac:dyDescent="0.25">
      <c r="A1717" s="12"/>
      <c r="F1717" s="82"/>
      <c r="G1717" s="51"/>
    </row>
    <row r="1718" spans="1:7" s="5" customFormat="1" x14ac:dyDescent="0.25">
      <c r="A1718" s="12"/>
      <c r="F1718" s="82"/>
      <c r="G1718" s="51"/>
    </row>
    <row r="1719" spans="1:7" s="5" customFormat="1" x14ac:dyDescent="0.25">
      <c r="A1719" s="12"/>
      <c r="F1719" s="82"/>
      <c r="G1719" s="51"/>
    </row>
    <row r="1720" spans="1:7" s="5" customFormat="1" x14ac:dyDescent="0.25">
      <c r="A1720" s="12"/>
      <c r="F1720" s="82"/>
      <c r="G1720" s="51"/>
    </row>
    <row r="1721" spans="1:7" s="5" customFormat="1" x14ac:dyDescent="0.25">
      <c r="A1721" s="12"/>
      <c r="F1721" s="82"/>
      <c r="G1721" s="51"/>
    </row>
    <row r="1722" spans="1:7" s="5" customFormat="1" x14ac:dyDescent="0.25">
      <c r="A1722" s="12"/>
      <c r="F1722" s="82"/>
      <c r="G1722" s="51"/>
    </row>
    <row r="1723" spans="1:7" s="5" customFormat="1" x14ac:dyDescent="0.25">
      <c r="A1723" s="12"/>
      <c r="F1723" s="82"/>
      <c r="G1723" s="51"/>
    </row>
    <row r="1724" spans="1:7" s="5" customFormat="1" x14ac:dyDescent="0.25">
      <c r="A1724" s="12"/>
      <c r="F1724" s="82"/>
      <c r="G1724" s="51"/>
    </row>
    <row r="1725" spans="1:7" s="5" customFormat="1" x14ac:dyDescent="0.25">
      <c r="A1725" s="12"/>
      <c r="F1725" s="82"/>
      <c r="G1725" s="51"/>
    </row>
    <row r="1726" spans="1:7" s="5" customFormat="1" x14ac:dyDescent="0.25">
      <c r="A1726" s="12"/>
      <c r="F1726" s="82"/>
      <c r="G1726" s="51"/>
    </row>
    <row r="1727" spans="1:7" s="5" customFormat="1" x14ac:dyDescent="0.25">
      <c r="A1727" s="12"/>
      <c r="F1727" s="82"/>
      <c r="G1727" s="51"/>
    </row>
    <row r="1728" spans="1:7" s="5" customFormat="1" x14ac:dyDescent="0.25">
      <c r="A1728" s="12"/>
      <c r="F1728" s="82"/>
      <c r="G1728" s="51"/>
    </row>
    <row r="1729" spans="1:7" s="5" customFormat="1" x14ac:dyDescent="0.25">
      <c r="A1729" s="12"/>
      <c r="F1729" s="82"/>
      <c r="G1729" s="51"/>
    </row>
    <row r="1730" spans="1:7" s="5" customFormat="1" x14ac:dyDescent="0.25">
      <c r="A1730" s="12"/>
      <c r="F1730" s="82"/>
      <c r="G1730" s="51"/>
    </row>
    <row r="1731" spans="1:7" s="5" customFormat="1" x14ac:dyDescent="0.25">
      <c r="A1731" s="12"/>
      <c r="F1731" s="82"/>
      <c r="G1731" s="51"/>
    </row>
    <row r="1732" spans="1:7" s="5" customFormat="1" x14ac:dyDescent="0.25">
      <c r="A1732" s="12"/>
      <c r="F1732" s="82"/>
      <c r="G1732" s="51"/>
    </row>
    <row r="1733" spans="1:7" s="5" customFormat="1" x14ac:dyDescent="0.25">
      <c r="A1733" s="12"/>
      <c r="F1733" s="82"/>
      <c r="G1733" s="51"/>
    </row>
    <row r="1734" spans="1:7" s="5" customFormat="1" x14ac:dyDescent="0.25">
      <c r="A1734" s="12"/>
      <c r="F1734" s="82"/>
      <c r="G1734" s="51"/>
    </row>
    <row r="1735" spans="1:7" s="5" customFormat="1" x14ac:dyDescent="0.25">
      <c r="A1735" s="12"/>
      <c r="F1735" s="82"/>
      <c r="G1735" s="51"/>
    </row>
    <row r="1736" spans="1:7" s="5" customFormat="1" x14ac:dyDescent="0.25">
      <c r="A1736" s="12"/>
      <c r="F1736" s="82"/>
      <c r="G1736" s="51"/>
    </row>
    <row r="1737" spans="1:7" s="5" customFormat="1" x14ac:dyDescent="0.25">
      <c r="A1737" s="12"/>
      <c r="F1737" s="82"/>
      <c r="G1737" s="51"/>
    </row>
    <row r="1738" spans="1:7" s="5" customFormat="1" x14ac:dyDescent="0.25">
      <c r="A1738" s="12"/>
      <c r="F1738" s="82"/>
      <c r="G1738" s="51"/>
    </row>
    <row r="1739" spans="1:7" s="5" customFormat="1" x14ac:dyDescent="0.25">
      <c r="A1739" s="12"/>
      <c r="F1739" s="82"/>
      <c r="G1739" s="51"/>
    </row>
    <row r="1740" spans="1:7" s="5" customFormat="1" x14ac:dyDescent="0.25">
      <c r="A1740" s="12"/>
      <c r="F1740" s="82"/>
      <c r="G1740" s="51"/>
    </row>
    <row r="1741" spans="1:7" s="5" customFormat="1" x14ac:dyDescent="0.25">
      <c r="A1741" s="12"/>
      <c r="F1741" s="82"/>
      <c r="G1741" s="51"/>
    </row>
    <row r="1742" spans="1:7" s="5" customFormat="1" x14ac:dyDescent="0.25">
      <c r="A1742" s="12"/>
      <c r="F1742" s="82"/>
      <c r="G1742" s="51"/>
    </row>
    <row r="1743" spans="1:7" s="5" customFormat="1" x14ac:dyDescent="0.25">
      <c r="A1743" s="12"/>
      <c r="F1743" s="82"/>
      <c r="G1743" s="51"/>
    </row>
    <row r="1744" spans="1:7" s="5" customFormat="1" x14ac:dyDescent="0.25">
      <c r="A1744" s="12"/>
      <c r="F1744" s="82"/>
      <c r="G1744" s="51"/>
    </row>
    <row r="1745" spans="1:7" s="5" customFormat="1" x14ac:dyDescent="0.25">
      <c r="A1745" s="12"/>
      <c r="F1745" s="82"/>
      <c r="G1745" s="51"/>
    </row>
    <row r="1746" spans="1:7" s="5" customFormat="1" x14ac:dyDescent="0.25">
      <c r="A1746" s="12"/>
      <c r="F1746" s="82"/>
      <c r="G1746" s="51"/>
    </row>
    <row r="1747" spans="1:7" s="5" customFormat="1" x14ac:dyDescent="0.25">
      <c r="A1747" s="12"/>
      <c r="F1747" s="82"/>
      <c r="G1747" s="51"/>
    </row>
    <row r="1748" spans="1:7" s="5" customFormat="1" x14ac:dyDescent="0.25">
      <c r="A1748" s="12"/>
      <c r="F1748" s="82"/>
      <c r="G1748" s="51"/>
    </row>
    <row r="1749" spans="1:7" s="5" customFormat="1" x14ac:dyDescent="0.25">
      <c r="A1749" s="12"/>
      <c r="F1749" s="82"/>
      <c r="G1749" s="51"/>
    </row>
    <row r="1750" spans="1:7" s="5" customFormat="1" x14ac:dyDescent="0.25">
      <c r="A1750" s="12"/>
      <c r="F1750" s="82"/>
      <c r="G1750" s="51"/>
    </row>
    <row r="1751" spans="1:7" s="5" customFormat="1" x14ac:dyDescent="0.25">
      <c r="A1751" s="12"/>
      <c r="F1751" s="82"/>
      <c r="G1751" s="51"/>
    </row>
    <row r="1752" spans="1:7" s="5" customFormat="1" x14ac:dyDescent="0.25">
      <c r="A1752" s="12"/>
      <c r="F1752" s="82"/>
      <c r="G1752" s="51"/>
    </row>
    <row r="1753" spans="1:7" s="5" customFormat="1" x14ac:dyDescent="0.25">
      <c r="A1753" s="12"/>
      <c r="F1753" s="82"/>
      <c r="G1753" s="51"/>
    </row>
    <row r="1754" spans="1:7" s="5" customFormat="1" x14ac:dyDescent="0.25">
      <c r="A1754" s="12"/>
      <c r="F1754" s="82"/>
      <c r="G1754" s="51"/>
    </row>
    <row r="1755" spans="1:7" s="5" customFormat="1" x14ac:dyDescent="0.25">
      <c r="A1755" s="12"/>
      <c r="F1755" s="82"/>
      <c r="G1755" s="51"/>
    </row>
    <row r="1756" spans="1:7" s="5" customFormat="1" x14ac:dyDescent="0.25">
      <c r="A1756" s="12"/>
      <c r="F1756" s="82"/>
      <c r="G1756" s="51"/>
    </row>
    <row r="1757" spans="1:7" s="5" customFormat="1" x14ac:dyDescent="0.25">
      <c r="A1757" s="12"/>
      <c r="F1757" s="82"/>
      <c r="G1757" s="51"/>
    </row>
    <row r="1758" spans="1:7" s="5" customFormat="1" x14ac:dyDescent="0.25">
      <c r="A1758" s="12"/>
      <c r="F1758" s="82"/>
      <c r="G1758" s="51"/>
    </row>
    <row r="1759" spans="1:7" s="5" customFormat="1" x14ac:dyDescent="0.25">
      <c r="A1759" s="12"/>
      <c r="F1759" s="82"/>
      <c r="G1759" s="51"/>
    </row>
    <row r="1760" spans="1:7" s="5" customFormat="1" x14ac:dyDescent="0.25">
      <c r="A1760" s="12"/>
      <c r="F1760" s="82"/>
      <c r="G1760" s="51"/>
    </row>
    <row r="1761" spans="1:7" s="5" customFormat="1" x14ac:dyDescent="0.25">
      <c r="A1761" s="12"/>
      <c r="F1761" s="82"/>
      <c r="G1761" s="51"/>
    </row>
    <row r="1762" spans="1:7" s="5" customFormat="1" x14ac:dyDescent="0.25">
      <c r="A1762" s="12"/>
      <c r="F1762" s="82"/>
      <c r="G1762" s="51"/>
    </row>
    <row r="1763" spans="1:7" s="5" customFormat="1" x14ac:dyDescent="0.25">
      <c r="A1763" s="12"/>
      <c r="F1763" s="82"/>
      <c r="G1763" s="51"/>
    </row>
    <row r="1764" spans="1:7" s="5" customFormat="1" x14ac:dyDescent="0.25">
      <c r="A1764" s="12"/>
      <c r="F1764" s="82"/>
      <c r="G1764" s="51"/>
    </row>
    <row r="1765" spans="1:7" s="5" customFormat="1" x14ac:dyDescent="0.25">
      <c r="A1765" s="12"/>
      <c r="F1765" s="82"/>
      <c r="G1765" s="51"/>
    </row>
    <row r="1766" spans="1:7" s="5" customFormat="1" x14ac:dyDescent="0.25">
      <c r="A1766" s="12"/>
      <c r="F1766" s="82"/>
      <c r="G1766" s="51"/>
    </row>
    <row r="1767" spans="1:7" s="5" customFormat="1" x14ac:dyDescent="0.25">
      <c r="A1767" s="12"/>
      <c r="F1767" s="82"/>
      <c r="G1767" s="51"/>
    </row>
    <row r="1768" spans="1:7" s="5" customFormat="1" x14ac:dyDescent="0.25">
      <c r="A1768" s="12"/>
      <c r="F1768" s="82"/>
      <c r="G1768" s="51"/>
    </row>
    <row r="1769" spans="1:7" s="5" customFormat="1" x14ac:dyDescent="0.25">
      <c r="A1769" s="12"/>
      <c r="F1769" s="82"/>
      <c r="G1769" s="51"/>
    </row>
    <row r="1770" spans="1:7" s="5" customFormat="1" x14ac:dyDescent="0.25">
      <c r="A1770" s="12"/>
      <c r="F1770" s="82"/>
      <c r="G1770" s="51"/>
    </row>
    <row r="1771" spans="1:7" s="5" customFormat="1" x14ac:dyDescent="0.25">
      <c r="A1771" s="12"/>
      <c r="F1771" s="82"/>
      <c r="G1771" s="51"/>
    </row>
    <row r="1772" spans="1:7" s="5" customFormat="1" x14ac:dyDescent="0.25">
      <c r="A1772" s="12"/>
      <c r="F1772" s="82"/>
      <c r="G1772" s="51"/>
    </row>
    <row r="1773" spans="1:7" s="5" customFormat="1" x14ac:dyDescent="0.25">
      <c r="A1773" s="12"/>
      <c r="F1773" s="82"/>
      <c r="G1773" s="51"/>
    </row>
    <row r="1774" spans="1:7" s="5" customFormat="1" x14ac:dyDescent="0.25">
      <c r="A1774" s="12"/>
      <c r="F1774" s="82"/>
      <c r="G1774" s="51"/>
    </row>
    <row r="1775" spans="1:7" s="5" customFormat="1" x14ac:dyDescent="0.25">
      <c r="A1775" s="12"/>
      <c r="F1775" s="82"/>
      <c r="G1775" s="51"/>
    </row>
    <row r="1776" spans="1:7" s="5" customFormat="1" x14ac:dyDescent="0.25">
      <c r="A1776" s="12"/>
      <c r="F1776" s="82"/>
      <c r="G1776" s="51"/>
    </row>
    <row r="1777" spans="1:7" s="5" customFormat="1" x14ac:dyDescent="0.25">
      <c r="A1777" s="12"/>
      <c r="F1777" s="82"/>
      <c r="G1777" s="51"/>
    </row>
    <row r="1778" spans="1:7" s="5" customFormat="1" x14ac:dyDescent="0.25">
      <c r="A1778" s="12"/>
      <c r="F1778" s="82"/>
      <c r="G1778" s="51"/>
    </row>
    <row r="1779" spans="1:7" s="5" customFormat="1" x14ac:dyDescent="0.25">
      <c r="A1779" s="12"/>
      <c r="F1779" s="82"/>
      <c r="G1779" s="51"/>
    </row>
    <row r="1780" spans="1:7" s="5" customFormat="1" x14ac:dyDescent="0.25">
      <c r="A1780" s="12"/>
      <c r="F1780" s="82"/>
      <c r="G1780" s="51"/>
    </row>
    <row r="1781" spans="1:7" s="5" customFormat="1" x14ac:dyDescent="0.25">
      <c r="A1781" s="12"/>
      <c r="F1781" s="82"/>
      <c r="G1781" s="51"/>
    </row>
    <row r="1782" spans="1:7" s="5" customFormat="1" x14ac:dyDescent="0.25">
      <c r="A1782" s="12"/>
      <c r="F1782" s="82"/>
      <c r="G1782" s="51"/>
    </row>
    <row r="1783" spans="1:7" s="5" customFormat="1" x14ac:dyDescent="0.25">
      <c r="A1783" s="12"/>
      <c r="F1783" s="82"/>
      <c r="G1783" s="51"/>
    </row>
    <row r="1784" spans="1:7" s="5" customFormat="1" x14ac:dyDescent="0.25">
      <c r="A1784" s="12"/>
      <c r="F1784" s="82"/>
      <c r="G1784" s="51"/>
    </row>
    <row r="1785" spans="1:7" s="5" customFormat="1" x14ac:dyDescent="0.25">
      <c r="A1785" s="12"/>
      <c r="F1785" s="82"/>
      <c r="G1785" s="51"/>
    </row>
    <row r="1786" spans="1:7" s="5" customFormat="1" x14ac:dyDescent="0.25">
      <c r="A1786" s="12"/>
      <c r="F1786" s="82"/>
      <c r="G1786" s="51"/>
    </row>
    <row r="1787" spans="1:7" s="5" customFormat="1" x14ac:dyDescent="0.25">
      <c r="A1787" s="12"/>
      <c r="F1787" s="82"/>
      <c r="G1787" s="51"/>
    </row>
    <row r="1788" spans="1:7" s="5" customFormat="1" x14ac:dyDescent="0.25">
      <c r="A1788" s="12"/>
      <c r="F1788" s="82"/>
      <c r="G1788" s="51"/>
    </row>
    <row r="1789" spans="1:7" s="5" customFormat="1" x14ac:dyDescent="0.25">
      <c r="A1789" s="12"/>
      <c r="F1789" s="82"/>
      <c r="G1789" s="51"/>
    </row>
    <row r="1790" spans="1:7" s="5" customFormat="1" x14ac:dyDescent="0.25">
      <c r="A1790" s="12"/>
      <c r="F1790" s="82"/>
      <c r="G1790" s="51"/>
    </row>
    <row r="1791" spans="1:7" s="5" customFormat="1" x14ac:dyDescent="0.25">
      <c r="A1791" s="12"/>
      <c r="F1791" s="82"/>
      <c r="G1791" s="51"/>
    </row>
    <row r="1792" spans="1:7" s="5" customFormat="1" x14ac:dyDescent="0.25">
      <c r="A1792" s="12"/>
      <c r="F1792" s="82"/>
      <c r="G1792" s="51"/>
    </row>
    <row r="1793" spans="1:7" s="5" customFormat="1" x14ac:dyDescent="0.25">
      <c r="A1793" s="12"/>
      <c r="F1793" s="82"/>
      <c r="G1793" s="51"/>
    </row>
    <row r="1794" spans="1:7" s="5" customFormat="1" x14ac:dyDescent="0.25">
      <c r="A1794" s="12"/>
      <c r="F1794" s="82"/>
      <c r="G1794" s="51"/>
    </row>
    <row r="1795" spans="1:7" s="5" customFormat="1" x14ac:dyDescent="0.25">
      <c r="A1795" s="12"/>
      <c r="F1795" s="82"/>
      <c r="G1795" s="51"/>
    </row>
    <row r="1796" spans="1:7" s="5" customFormat="1" x14ac:dyDescent="0.25">
      <c r="A1796" s="12"/>
      <c r="F1796" s="82"/>
      <c r="G1796" s="51"/>
    </row>
    <row r="1797" spans="1:7" s="5" customFormat="1" x14ac:dyDescent="0.25">
      <c r="A1797" s="12"/>
      <c r="F1797" s="82"/>
      <c r="G1797" s="51"/>
    </row>
    <row r="1798" spans="1:7" s="5" customFormat="1" x14ac:dyDescent="0.25">
      <c r="A1798" s="12"/>
      <c r="F1798" s="82"/>
      <c r="G1798" s="51"/>
    </row>
    <row r="1799" spans="1:7" s="5" customFormat="1" x14ac:dyDescent="0.25">
      <c r="A1799" s="12"/>
      <c r="F1799" s="82"/>
      <c r="G1799" s="51"/>
    </row>
    <row r="1800" spans="1:7" s="5" customFormat="1" x14ac:dyDescent="0.25">
      <c r="A1800" s="12"/>
      <c r="F1800" s="82"/>
      <c r="G1800" s="51"/>
    </row>
    <row r="1801" spans="1:7" s="5" customFormat="1" x14ac:dyDescent="0.25">
      <c r="A1801" s="12"/>
      <c r="F1801" s="82"/>
      <c r="G1801" s="51"/>
    </row>
    <row r="1802" spans="1:7" s="5" customFormat="1" x14ac:dyDescent="0.25">
      <c r="A1802" s="12"/>
      <c r="F1802" s="82"/>
      <c r="G1802" s="51"/>
    </row>
    <row r="1803" spans="1:7" s="5" customFormat="1" x14ac:dyDescent="0.25">
      <c r="A1803" s="12"/>
      <c r="F1803" s="82"/>
      <c r="G1803" s="51"/>
    </row>
    <row r="1804" spans="1:7" s="5" customFormat="1" x14ac:dyDescent="0.25">
      <c r="A1804" s="12"/>
      <c r="F1804" s="82"/>
      <c r="G1804" s="51"/>
    </row>
    <row r="1805" spans="1:7" s="5" customFormat="1" x14ac:dyDescent="0.25">
      <c r="A1805" s="12"/>
      <c r="F1805" s="82"/>
      <c r="G1805" s="51"/>
    </row>
    <row r="1806" spans="1:7" s="5" customFormat="1" x14ac:dyDescent="0.25">
      <c r="A1806" s="12"/>
      <c r="F1806" s="82"/>
      <c r="G1806" s="51"/>
    </row>
    <row r="1807" spans="1:7" s="5" customFormat="1" x14ac:dyDescent="0.25">
      <c r="A1807" s="12"/>
      <c r="F1807" s="82"/>
      <c r="G1807" s="51"/>
    </row>
    <row r="1808" spans="1:7" s="5" customFormat="1" x14ac:dyDescent="0.25">
      <c r="A1808" s="12"/>
      <c r="F1808" s="82"/>
      <c r="G1808" s="51"/>
    </row>
    <row r="1809" spans="1:7" s="5" customFormat="1" x14ac:dyDescent="0.25">
      <c r="A1809" s="12"/>
      <c r="F1809" s="82"/>
      <c r="G1809" s="51"/>
    </row>
    <row r="1810" spans="1:7" s="5" customFormat="1" x14ac:dyDescent="0.25">
      <c r="A1810" s="12"/>
      <c r="F1810" s="82"/>
      <c r="G1810" s="51"/>
    </row>
    <row r="1811" spans="1:7" s="5" customFormat="1" x14ac:dyDescent="0.25">
      <c r="A1811" s="12"/>
      <c r="F1811" s="82"/>
      <c r="G1811" s="51"/>
    </row>
    <row r="1812" spans="1:7" s="5" customFormat="1" x14ac:dyDescent="0.25">
      <c r="A1812" s="12"/>
      <c r="F1812" s="82"/>
      <c r="G1812" s="51"/>
    </row>
    <row r="1813" spans="1:7" s="5" customFormat="1" x14ac:dyDescent="0.25">
      <c r="A1813" s="12"/>
      <c r="F1813" s="82"/>
      <c r="G1813" s="51"/>
    </row>
    <row r="1814" spans="1:7" s="5" customFormat="1" x14ac:dyDescent="0.25">
      <c r="A1814" s="12"/>
      <c r="F1814" s="82"/>
      <c r="G1814" s="51"/>
    </row>
    <row r="1815" spans="1:7" s="5" customFormat="1" x14ac:dyDescent="0.25">
      <c r="A1815" s="12"/>
      <c r="F1815" s="82"/>
      <c r="G1815" s="51"/>
    </row>
    <row r="1816" spans="1:7" s="5" customFormat="1" x14ac:dyDescent="0.25">
      <c r="A1816" s="12"/>
      <c r="F1816" s="82"/>
      <c r="G1816" s="51"/>
    </row>
    <row r="1817" spans="1:7" s="5" customFormat="1" x14ac:dyDescent="0.25">
      <c r="A1817" s="12"/>
      <c r="F1817" s="82"/>
      <c r="G1817" s="51"/>
    </row>
    <row r="1818" spans="1:7" s="5" customFormat="1" x14ac:dyDescent="0.25">
      <c r="A1818" s="12"/>
      <c r="F1818" s="82"/>
      <c r="G1818" s="51"/>
    </row>
    <row r="1819" spans="1:7" s="5" customFormat="1" x14ac:dyDescent="0.25">
      <c r="A1819" s="12"/>
      <c r="F1819" s="82"/>
      <c r="G1819" s="51"/>
    </row>
    <row r="1820" spans="1:7" s="5" customFormat="1" x14ac:dyDescent="0.25">
      <c r="A1820" s="12"/>
      <c r="F1820" s="82"/>
      <c r="G1820" s="51"/>
    </row>
    <row r="1821" spans="1:7" s="5" customFormat="1" x14ac:dyDescent="0.25">
      <c r="A1821" s="12"/>
      <c r="F1821" s="82"/>
      <c r="G1821" s="51"/>
    </row>
    <row r="1822" spans="1:7" s="5" customFormat="1" x14ac:dyDescent="0.25">
      <c r="A1822" s="12"/>
      <c r="F1822" s="82"/>
      <c r="G1822" s="51"/>
    </row>
    <row r="1823" spans="1:7" s="5" customFormat="1" x14ac:dyDescent="0.25">
      <c r="A1823" s="12"/>
      <c r="F1823" s="82"/>
      <c r="G1823" s="51"/>
    </row>
    <row r="1824" spans="1:7" s="5" customFormat="1" x14ac:dyDescent="0.25">
      <c r="A1824" s="12"/>
      <c r="F1824" s="82"/>
      <c r="G1824" s="51"/>
    </row>
    <row r="1825" spans="1:7" s="5" customFormat="1" x14ac:dyDescent="0.25">
      <c r="A1825" s="12"/>
      <c r="F1825" s="82"/>
      <c r="G1825" s="51"/>
    </row>
    <row r="1826" spans="1:7" s="5" customFormat="1" x14ac:dyDescent="0.25">
      <c r="A1826" s="12"/>
      <c r="F1826" s="82"/>
      <c r="G1826" s="51"/>
    </row>
    <row r="1827" spans="1:7" s="5" customFormat="1" x14ac:dyDescent="0.25">
      <c r="A1827" s="12"/>
      <c r="F1827" s="82"/>
      <c r="G1827" s="51"/>
    </row>
    <row r="1828" spans="1:7" s="5" customFormat="1" x14ac:dyDescent="0.25">
      <c r="A1828" s="12"/>
      <c r="F1828" s="82"/>
      <c r="G1828" s="51"/>
    </row>
    <row r="1829" spans="1:7" s="5" customFormat="1" x14ac:dyDescent="0.25">
      <c r="A1829" s="12"/>
      <c r="F1829" s="82"/>
      <c r="G1829" s="51"/>
    </row>
    <row r="1830" spans="1:7" s="5" customFormat="1" x14ac:dyDescent="0.25">
      <c r="A1830" s="12"/>
      <c r="F1830" s="82"/>
      <c r="G1830" s="51"/>
    </row>
    <row r="1831" spans="1:7" s="5" customFormat="1" x14ac:dyDescent="0.25">
      <c r="A1831" s="12"/>
      <c r="F1831" s="82"/>
      <c r="G1831" s="51"/>
    </row>
    <row r="1832" spans="1:7" s="5" customFormat="1" x14ac:dyDescent="0.25">
      <c r="A1832" s="12"/>
      <c r="F1832" s="82"/>
      <c r="G1832" s="51"/>
    </row>
    <row r="1833" spans="1:7" s="5" customFormat="1" x14ac:dyDescent="0.25">
      <c r="A1833" s="12"/>
      <c r="F1833" s="82"/>
      <c r="G1833" s="51"/>
    </row>
    <row r="1834" spans="1:7" s="5" customFormat="1" x14ac:dyDescent="0.25">
      <c r="A1834" s="12"/>
      <c r="F1834" s="82"/>
      <c r="G1834" s="51"/>
    </row>
    <row r="1835" spans="1:7" s="5" customFormat="1" x14ac:dyDescent="0.25">
      <c r="A1835" s="12"/>
      <c r="F1835" s="82"/>
      <c r="G1835" s="51"/>
    </row>
    <row r="1836" spans="1:7" s="5" customFormat="1" x14ac:dyDescent="0.25">
      <c r="A1836" s="12"/>
      <c r="F1836" s="82"/>
      <c r="G1836" s="51"/>
    </row>
    <row r="1837" spans="1:7" s="5" customFormat="1" x14ac:dyDescent="0.25">
      <c r="A1837" s="12"/>
      <c r="F1837" s="82"/>
      <c r="G1837" s="51"/>
    </row>
    <row r="1838" spans="1:7" s="5" customFormat="1" x14ac:dyDescent="0.25">
      <c r="A1838" s="12"/>
      <c r="F1838" s="82"/>
      <c r="G1838" s="51"/>
    </row>
    <row r="1839" spans="1:7" s="5" customFormat="1" x14ac:dyDescent="0.25">
      <c r="A1839" s="12"/>
      <c r="F1839" s="82"/>
      <c r="G1839" s="51"/>
    </row>
    <row r="1840" spans="1:7" s="5" customFormat="1" x14ac:dyDescent="0.25">
      <c r="A1840" s="12"/>
      <c r="F1840" s="82"/>
      <c r="G1840" s="51"/>
    </row>
    <row r="1841" spans="1:7" s="5" customFormat="1" x14ac:dyDescent="0.25">
      <c r="A1841" s="12"/>
      <c r="F1841" s="82"/>
      <c r="G1841" s="51"/>
    </row>
    <row r="1842" spans="1:7" s="5" customFormat="1" x14ac:dyDescent="0.25">
      <c r="A1842" s="12"/>
      <c r="F1842" s="82"/>
      <c r="G1842" s="51"/>
    </row>
    <row r="1843" spans="1:7" s="5" customFormat="1" x14ac:dyDescent="0.25">
      <c r="A1843" s="12"/>
      <c r="F1843" s="82"/>
      <c r="G1843" s="51"/>
    </row>
    <row r="1844" spans="1:7" s="5" customFormat="1" x14ac:dyDescent="0.25">
      <c r="A1844" s="12"/>
      <c r="F1844" s="82"/>
      <c r="G1844" s="51"/>
    </row>
    <row r="1845" spans="1:7" s="5" customFormat="1" x14ac:dyDescent="0.25">
      <c r="A1845" s="12"/>
      <c r="F1845" s="82"/>
      <c r="G1845" s="51"/>
    </row>
    <row r="1846" spans="1:7" s="5" customFormat="1" x14ac:dyDescent="0.25">
      <c r="A1846" s="12"/>
      <c r="F1846" s="82"/>
      <c r="G1846" s="51"/>
    </row>
    <row r="1847" spans="1:7" s="5" customFormat="1" x14ac:dyDescent="0.25">
      <c r="A1847" s="12"/>
      <c r="F1847" s="82"/>
      <c r="G1847" s="51"/>
    </row>
    <row r="1848" spans="1:7" s="5" customFormat="1" x14ac:dyDescent="0.25">
      <c r="A1848" s="12"/>
      <c r="F1848" s="82"/>
      <c r="G1848" s="51"/>
    </row>
    <row r="1849" spans="1:7" s="5" customFormat="1" x14ac:dyDescent="0.25">
      <c r="A1849" s="12"/>
      <c r="F1849" s="82"/>
      <c r="G1849" s="51"/>
    </row>
    <row r="1850" spans="1:7" s="5" customFormat="1" x14ac:dyDescent="0.25">
      <c r="A1850" s="12"/>
      <c r="F1850" s="82"/>
      <c r="G1850" s="51"/>
    </row>
    <row r="1851" spans="1:7" s="5" customFormat="1" x14ac:dyDescent="0.25">
      <c r="A1851" s="12"/>
      <c r="F1851" s="82"/>
      <c r="G1851" s="51"/>
    </row>
    <row r="1852" spans="1:7" s="5" customFormat="1" x14ac:dyDescent="0.25">
      <c r="A1852" s="12"/>
      <c r="F1852" s="82"/>
      <c r="G1852" s="51"/>
    </row>
    <row r="1853" spans="1:7" s="5" customFormat="1" x14ac:dyDescent="0.25">
      <c r="A1853" s="12"/>
      <c r="F1853" s="82"/>
      <c r="G1853" s="51"/>
    </row>
    <row r="1854" spans="1:7" s="5" customFormat="1" x14ac:dyDescent="0.25">
      <c r="A1854" s="12"/>
      <c r="F1854" s="82"/>
      <c r="G1854" s="51"/>
    </row>
    <row r="1855" spans="1:7" s="5" customFormat="1" x14ac:dyDescent="0.25">
      <c r="A1855" s="12"/>
      <c r="F1855" s="82"/>
      <c r="G1855" s="51"/>
    </row>
    <row r="1856" spans="1:7" s="5" customFormat="1" x14ac:dyDescent="0.25">
      <c r="A1856" s="12"/>
      <c r="F1856" s="82"/>
      <c r="G1856" s="51"/>
    </row>
    <row r="1857" spans="1:7" s="5" customFormat="1" x14ac:dyDescent="0.25">
      <c r="A1857" s="12"/>
      <c r="F1857" s="82"/>
      <c r="G1857" s="51"/>
    </row>
    <row r="1858" spans="1:7" s="5" customFormat="1" x14ac:dyDescent="0.25">
      <c r="A1858" s="12"/>
      <c r="F1858" s="82"/>
      <c r="G1858" s="51"/>
    </row>
    <row r="1859" spans="1:7" s="5" customFormat="1" x14ac:dyDescent="0.25">
      <c r="A1859" s="12"/>
      <c r="F1859" s="82"/>
      <c r="G1859" s="51"/>
    </row>
    <row r="1860" spans="1:7" s="5" customFormat="1" x14ac:dyDescent="0.25">
      <c r="A1860" s="12"/>
      <c r="F1860" s="82"/>
      <c r="G1860" s="51"/>
    </row>
    <row r="1861" spans="1:7" s="5" customFormat="1" x14ac:dyDescent="0.25">
      <c r="A1861" s="12"/>
      <c r="F1861" s="82"/>
      <c r="G1861" s="51"/>
    </row>
    <row r="1862" spans="1:7" s="5" customFormat="1" x14ac:dyDescent="0.25">
      <c r="A1862" s="12"/>
      <c r="F1862" s="82"/>
      <c r="G1862" s="51"/>
    </row>
    <row r="1863" spans="1:7" s="5" customFormat="1" x14ac:dyDescent="0.25">
      <c r="A1863" s="12"/>
      <c r="F1863" s="82"/>
      <c r="G1863" s="51"/>
    </row>
    <row r="1864" spans="1:7" s="5" customFormat="1" x14ac:dyDescent="0.25">
      <c r="A1864" s="12"/>
      <c r="F1864" s="82"/>
      <c r="G1864" s="51"/>
    </row>
    <row r="1865" spans="1:7" s="5" customFormat="1" x14ac:dyDescent="0.25">
      <c r="A1865" s="12"/>
      <c r="F1865" s="82"/>
      <c r="G1865" s="51"/>
    </row>
    <row r="1866" spans="1:7" s="5" customFormat="1" x14ac:dyDescent="0.25">
      <c r="A1866" s="12"/>
      <c r="F1866" s="82"/>
      <c r="G1866" s="51"/>
    </row>
    <row r="1867" spans="1:7" s="5" customFormat="1" x14ac:dyDescent="0.25">
      <c r="A1867" s="12"/>
      <c r="F1867" s="82"/>
      <c r="G1867" s="51"/>
    </row>
    <row r="1868" spans="1:7" s="5" customFormat="1" x14ac:dyDescent="0.25">
      <c r="A1868" s="12"/>
      <c r="F1868" s="82"/>
      <c r="G1868" s="51"/>
    </row>
    <row r="1869" spans="1:7" s="5" customFormat="1" x14ac:dyDescent="0.25">
      <c r="A1869" s="12"/>
      <c r="F1869" s="82"/>
      <c r="G1869" s="51"/>
    </row>
    <row r="1870" spans="1:7" s="5" customFormat="1" x14ac:dyDescent="0.25">
      <c r="A1870" s="12"/>
      <c r="F1870" s="82"/>
      <c r="G1870" s="51"/>
    </row>
    <row r="1871" spans="1:7" s="5" customFormat="1" x14ac:dyDescent="0.25">
      <c r="A1871" s="12"/>
      <c r="F1871" s="82"/>
      <c r="G1871" s="51"/>
    </row>
    <row r="1872" spans="1:7" s="5" customFormat="1" x14ac:dyDescent="0.25">
      <c r="A1872" s="12"/>
      <c r="F1872" s="82"/>
      <c r="G1872" s="51"/>
    </row>
    <row r="1873" spans="1:7" s="5" customFormat="1" x14ac:dyDescent="0.25">
      <c r="A1873" s="12"/>
      <c r="F1873" s="82"/>
      <c r="G1873" s="51"/>
    </row>
    <row r="1874" spans="1:7" s="5" customFormat="1" x14ac:dyDescent="0.25">
      <c r="A1874" s="12"/>
      <c r="F1874" s="82"/>
      <c r="G1874" s="51"/>
    </row>
    <row r="1875" spans="1:7" s="5" customFormat="1" x14ac:dyDescent="0.25">
      <c r="A1875" s="12"/>
      <c r="F1875" s="82"/>
      <c r="G1875" s="51"/>
    </row>
    <row r="1876" spans="1:7" s="5" customFormat="1" x14ac:dyDescent="0.25">
      <c r="A1876" s="12"/>
      <c r="F1876" s="82"/>
      <c r="G1876" s="51"/>
    </row>
    <row r="1877" spans="1:7" s="5" customFormat="1" x14ac:dyDescent="0.25">
      <c r="A1877" s="12"/>
      <c r="F1877" s="82"/>
      <c r="G1877" s="51"/>
    </row>
    <row r="1878" spans="1:7" s="5" customFormat="1" x14ac:dyDescent="0.25">
      <c r="A1878" s="12"/>
      <c r="F1878" s="82"/>
      <c r="G1878" s="51"/>
    </row>
    <row r="1879" spans="1:7" s="5" customFormat="1" x14ac:dyDescent="0.25">
      <c r="A1879" s="12"/>
      <c r="F1879" s="82"/>
      <c r="G1879" s="51"/>
    </row>
    <row r="1880" spans="1:7" s="5" customFormat="1" x14ac:dyDescent="0.25">
      <c r="A1880" s="12"/>
      <c r="F1880" s="82"/>
      <c r="G1880" s="51"/>
    </row>
    <row r="1881" spans="1:7" s="5" customFormat="1" x14ac:dyDescent="0.25">
      <c r="A1881" s="12"/>
      <c r="F1881" s="82"/>
      <c r="G1881" s="51"/>
    </row>
    <row r="1882" spans="1:7" s="5" customFormat="1" x14ac:dyDescent="0.25">
      <c r="A1882" s="12"/>
      <c r="F1882" s="82"/>
      <c r="G1882" s="51"/>
    </row>
    <row r="1883" spans="1:7" s="5" customFormat="1" x14ac:dyDescent="0.25">
      <c r="A1883" s="12"/>
      <c r="F1883" s="82"/>
      <c r="G1883" s="51"/>
    </row>
    <row r="1884" spans="1:7" s="5" customFormat="1" x14ac:dyDescent="0.25">
      <c r="A1884" s="12"/>
      <c r="F1884" s="82"/>
      <c r="G1884" s="51"/>
    </row>
    <row r="1885" spans="1:7" s="5" customFormat="1" x14ac:dyDescent="0.25">
      <c r="A1885" s="12"/>
      <c r="F1885" s="82"/>
      <c r="G1885" s="51"/>
    </row>
    <row r="1886" spans="1:7" s="5" customFormat="1" x14ac:dyDescent="0.25">
      <c r="A1886" s="12"/>
      <c r="F1886" s="82"/>
      <c r="G1886" s="51"/>
    </row>
    <row r="1887" spans="1:7" s="5" customFormat="1" x14ac:dyDescent="0.25">
      <c r="A1887" s="12"/>
      <c r="F1887" s="82"/>
      <c r="G1887" s="51"/>
    </row>
    <row r="1888" spans="1:7" s="5" customFormat="1" x14ac:dyDescent="0.25">
      <c r="A1888" s="12"/>
      <c r="F1888" s="82"/>
      <c r="G1888" s="51"/>
    </row>
    <row r="1889" spans="1:7" s="5" customFormat="1" x14ac:dyDescent="0.25">
      <c r="A1889" s="12"/>
      <c r="F1889" s="82"/>
      <c r="G1889" s="51"/>
    </row>
    <row r="1890" spans="1:7" s="5" customFormat="1" x14ac:dyDescent="0.25">
      <c r="A1890" s="12"/>
      <c r="F1890" s="82"/>
      <c r="G1890" s="51"/>
    </row>
    <row r="1891" spans="1:7" s="5" customFormat="1" x14ac:dyDescent="0.25">
      <c r="A1891" s="12"/>
      <c r="F1891" s="82"/>
      <c r="G1891" s="51"/>
    </row>
    <row r="1892" spans="1:7" s="5" customFormat="1" x14ac:dyDescent="0.25">
      <c r="A1892" s="12"/>
      <c r="F1892" s="82"/>
      <c r="G1892" s="51"/>
    </row>
    <row r="1893" spans="1:7" s="5" customFormat="1" x14ac:dyDescent="0.25">
      <c r="A1893" s="12"/>
      <c r="F1893" s="82"/>
      <c r="G1893" s="51"/>
    </row>
    <row r="1894" spans="1:7" s="5" customFormat="1" x14ac:dyDescent="0.25">
      <c r="A1894" s="12"/>
      <c r="F1894" s="82"/>
      <c r="G1894" s="51"/>
    </row>
    <row r="1895" spans="1:7" s="5" customFormat="1" x14ac:dyDescent="0.25">
      <c r="A1895" s="12"/>
      <c r="F1895" s="82"/>
      <c r="G1895" s="51"/>
    </row>
    <row r="1896" spans="1:7" s="5" customFormat="1" x14ac:dyDescent="0.25">
      <c r="A1896" s="12"/>
      <c r="F1896" s="82"/>
      <c r="G1896" s="51"/>
    </row>
    <row r="1897" spans="1:7" s="5" customFormat="1" x14ac:dyDescent="0.25">
      <c r="A1897" s="12"/>
      <c r="F1897" s="82"/>
      <c r="G1897" s="51"/>
    </row>
    <row r="1898" spans="1:7" s="5" customFormat="1" x14ac:dyDescent="0.25">
      <c r="A1898" s="12"/>
      <c r="F1898" s="82"/>
      <c r="G1898" s="51"/>
    </row>
    <row r="1899" spans="1:7" s="5" customFormat="1" x14ac:dyDescent="0.25">
      <c r="A1899" s="12"/>
      <c r="F1899" s="82"/>
      <c r="G1899" s="51"/>
    </row>
    <row r="1900" spans="1:7" s="5" customFormat="1" x14ac:dyDescent="0.25">
      <c r="A1900" s="12"/>
      <c r="F1900" s="82"/>
      <c r="G1900" s="51"/>
    </row>
    <row r="1901" spans="1:7" s="5" customFormat="1" x14ac:dyDescent="0.25">
      <c r="A1901" s="12"/>
      <c r="F1901" s="82"/>
      <c r="G1901" s="51"/>
    </row>
    <row r="1902" spans="1:7" s="5" customFormat="1" x14ac:dyDescent="0.25">
      <c r="A1902" s="12"/>
      <c r="F1902" s="82"/>
      <c r="G1902" s="51"/>
    </row>
    <row r="1903" spans="1:7" s="5" customFormat="1" x14ac:dyDescent="0.25">
      <c r="A1903" s="12"/>
      <c r="F1903" s="82"/>
      <c r="G1903" s="51"/>
    </row>
    <row r="1904" spans="1:7" s="5" customFormat="1" x14ac:dyDescent="0.25">
      <c r="A1904" s="12"/>
      <c r="F1904" s="82"/>
      <c r="G1904" s="51"/>
    </row>
    <row r="1905" spans="1:7" s="5" customFormat="1" x14ac:dyDescent="0.25">
      <c r="A1905" s="12"/>
      <c r="F1905" s="82"/>
      <c r="G1905" s="51"/>
    </row>
    <row r="1906" spans="1:7" s="5" customFormat="1" x14ac:dyDescent="0.25">
      <c r="A1906" s="12"/>
      <c r="F1906" s="82"/>
      <c r="G1906" s="51"/>
    </row>
    <row r="1907" spans="1:7" s="5" customFormat="1" x14ac:dyDescent="0.25">
      <c r="A1907" s="12"/>
      <c r="F1907" s="82"/>
      <c r="G1907" s="51"/>
    </row>
    <row r="1908" spans="1:7" s="5" customFormat="1" x14ac:dyDescent="0.25">
      <c r="A1908" s="12"/>
      <c r="F1908" s="82"/>
      <c r="G1908" s="51"/>
    </row>
    <row r="1909" spans="1:7" s="5" customFormat="1" x14ac:dyDescent="0.25">
      <c r="A1909" s="12"/>
      <c r="F1909" s="82"/>
      <c r="G1909" s="51"/>
    </row>
    <row r="1910" spans="1:7" s="5" customFormat="1" x14ac:dyDescent="0.25">
      <c r="A1910" s="12"/>
      <c r="F1910" s="82"/>
      <c r="G1910" s="51"/>
    </row>
    <row r="1911" spans="1:7" s="5" customFormat="1" x14ac:dyDescent="0.25">
      <c r="A1911" s="12"/>
      <c r="F1911" s="82"/>
      <c r="G1911" s="51"/>
    </row>
    <row r="1912" spans="1:7" s="5" customFormat="1" x14ac:dyDescent="0.25">
      <c r="A1912" s="12"/>
      <c r="F1912" s="82"/>
      <c r="G1912" s="51"/>
    </row>
    <row r="1913" spans="1:7" s="5" customFormat="1" x14ac:dyDescent="0.25">
      <c r="A1913" s="12"/>
      <c r="F1913" s="82"/>
      <c r="G1913" s="51"/>
    </row>
    <row r="1914" spans="1:7" s="5" customFormat="1" x14ac:dyDescent="0.25">
      <c r="A1914" s="12"/>
      <c r="F1914" s="82"/>
      <c r="G1914" s="51"/>
    </row>
    <row r="1915" spans="1:7" s="5" customFormat="1" x14ac:dyDescent="0.25">
      <c r="A1915" s="12"/>
      <c r="F1915" s="82"/>
      <c r="G1915" s="51"/>
    </row>
    <row r="1916" spans="1:7" s="5" customFormat="1" x14ac:dyDescent="0.25">
      <c r="A1916" s="12"/>
      <c r="F1916" s="82"/>
      <c r="G1916" s="51"/>
    </row>
    <row r="1917" spans="1:7" s="5" customFormat="1" x14ac:dyDescent="0.25">
      <c r="A1917" s="12"/>
      <c r="F1917" s="82"/>
      <c r="G1917" s="51"/>
    </row>
    <row r="1918" spans="1:7" s="5" customFormat="1" x14ac:dyDescent="0.25">
      <c r="A1918" s="12"/>
      <c r="F1918" s="82"/>
      <c r="G1918" s="51"/>
    </row>
    <row r="1919" spans="1:7" s="5" customFormat="1" x14ac:dyDescent="0.25">
      <c r="A1919" s="12"/>
      <c r="F1919" s="82"/>
      <c r="G1919" s="51"/>
    </row>
    <row r="1920" spans="1:7" s="5" customFormat="1" x14ac:dyDescent="0.25">
      <c r="A1920" s="12"/>
      <c r="F1920" s="82"/>
      <c r="G1920" s="51"/>
    </row>
    <row r="1921" spans="1:7" s="5" customFormat="1" x14ac:dyDescent="0.25">
      <c r="A1921" s="12"/>
      <c r="F1921" s="82"/>
      <c r="G1921" s="51"/>
    </row>
    <row r="1922" spans="1:7" s="5" customFormat="1" x14ac:dyDescent="0.25">
      <c r="A1922" s="12"/>
      <c r="F1922" s="82"/>
      <c r="G1922" s="51"/>
    </row>
    <row r="1923" spans="1:7" s="5" customFormat="1" x14ac:dyDescent="0.25">
      <c r="A1923" s="12"/>
      <c r="F1923" s="82"/>
      <c r="G1923" s="51"/>
    </row>
    <row r="1924" spans="1:7" s="5" customFormat="1" x14ac:dyDescent="0.25">
      <c r="A1924" s="12"/>
      <c r="F1924" s="82"/>
      <c r="G1924" s="51"/>
    </row>
    <row r="1925" spans="1:7" s="5" customFormat="1" x14ac:dyDescent="0.25">
      <c r="A1925" s="12"/>
      <c r="F1925" s="82"/>
      <c r="G1925" s="51"/>
    </row>
    <row r="1926" spans="1:7" s="5" customFormat="1" x14ac:dyDescent="0.25">
      <c r="A1926" s="12"/>
      <c r="F1926" s="82"/>
      <c r="G1926" s="51"/>
    </row>
    <row r="1927" spans="1:7" s="5" customFormat="1" x14ac:dyDescent="0.25">
      <c r="A1927" s="12"/>
      <c r="F1927" s="82"/>
      <c r="G1927" s="51"/>
    </row>
    <row r="1928" spans="1:7" s="5" customFormat="1" x14ac:dyDescent="0.25">
      <c r="A1928" s="12"/>
      <c r="F1928" s="82"/>
      <c r="G1928" s="51"/>
    </row>
    <row r="1929" spans="1:7" s="5" customFormat="1" x14ac:dyDescent="0.25">
      <c r="A1929" s="12"/>
      <c r="F1929" s="82"/>
      <c r="G1929" s="51"/>
    </row>
    <row r="1930" spans="1:7" s="5" customFormat="1" x14ac:dyDescent="0.25">
      <c r="A1930" s="12"/>
      <c r="F1930" s="82"/>
      <c r="G1930" s="51"/>
    </row>
    <row r="1931" spans="1:7" s="5" customFormat="1" x14ac:dyDescent="0.25">
      <c r="A1931" s="12"/>
      <c r="F1931" s="82"/>
      <c r="G1931" s="51"/>
    </row>
    <row r="1932" spans="1:7" s="5" customFormat="1" x14ac:dyDescent="0.25">
      <c r="A1932" s="12"/>
      <c r="F1932" s="82"/>
      <c r="G1932" s="51"/>
    </row>
    <row r="1933" spans="1:7" s="5" customFormat="1" x14ac:dyDescent="0.25">
      <c r="A1933" s="12"/>
      <c r="F1933" s="82"/>
      <c r="G1933" s="51"/>
    </row>
    <row r="1934" spans="1:7" s="5" customFormat="1" x14ac:dyDescent="0.25">
      <c r="A1934" s="12"/>
      <c r="F1934" s="82"/>
      <c r="G1934" s="51"/>
    </row>
    <row r="1935" spans="1:7" s="5" customFormat="1" x14ac:dyDescent="0.25">
      <c r="A1935" s="12"/>
      <c r="F1935" s="82"/>
      <c r="G1935" s="51"/>
    </row>
    <row r="1936" spans="1:7" s="5" customFormat="1" x14ac:dyDescent="0.25">
      <c r="A1936" s="12"/>
      <c r="F1936" s="82"/>
      <c r="G1936" s="51"/>
    </row>
    <row r="1937" spans="1:7" s="5" customFormat="1" x14ac:dyDescent="0.25">
      <c r="A1937" s="12"/>
      <c r="F1937" s="82"/>
      <c r="G1937" s="51"/>
    </row>
    <row r="1938" spans="1:7" s="5" customFormat="1" x14ac:dyDescent="0.25">
      <c r="A1938" s="12"/>
      <c r="F1938" s="82"/>
      <c r="G1938" s="51"/>
    </row>
    <row r="1939" spans="1:7" s="5" customFormat="1" x14ac:dyDescent="0.25">
      <c r="A1939" s="12"/>
      <c r="F1939" s="82"/>
      <c r="G1939" s="51"/>
    </row>
    <row r="1940" spans="1:7" s="5" customFormat="1" x14ac:dyDescent="0.25">
      <c r="A1940" s="12"/>
      <c r="F1940" s="82"/>
      <c r="G1940" s="51"/>
    </row>
    <row r="1941" spans="1:7" s="5" customFormat="1" x14ac:dyDescent="0.25">
      <c r="A1941" s="12"/>
      <c r="F1941" s="82"/>
      <c r="G1941" s="51"/>
    </row>
    <row r="1942" spans="1:7" s="5" customFormat="1" x14ac:dyDescent="0.25">
      <c r="A1942" s="12"/>
      <c r="F1942" s="82"/>
      <c r="G1942" s="51"/>
    </row>
    <row r="1943" spans="1:7" s="5" customFormat="1" x14ac:dyDescent="0.25">
      <c r="A1943" s="12"/>
      <c r="F1943" s="82"/>
      <c r="G1943" s="51"/>
    </row>
    <row r="1944" spans="1:7" s="5" customFormat="1" x14ac:dyDescent="0.25">
      <c r="A1944" s="12"/>
      <c r="F1944" s="82"/>
      <c r="G1944" s="51"/>
    </row>
    <row r="1945" spans="1:7" s="5" customFormat="1" x14ac:dyDescent="0.25">
      <c r="A1945" s="12"/>
      <c r="F1945" s="82"/>
      <c r="G1945" s="51"/>
    </row>
    <row r="1946" spans="1:7" s="5" customFormat="1" x14ac:dyDescent="0.25">
      <c r="A1946" s="12"/>
      <c r="F1946" s="82"/>
      <c r="G1946" s="51"/>
    </row>
    <row r="1947" spans="1:7" s="5" customFormat="1" x14ac:dyDescent="0.25">
      <c r="A1947" s="12"/>
      <c r="F1947" s="82"/>
      <c r="G1947" s="51"/>
    </row>
    <row r="1948" spans="1:7" s="5" customFormat="1" x14ac:dyDescent="0.25">
      <c r="A1948" s="12"/>
      <c r="F1948" s="82"/>
      <c r="G1948" s="51"/>
    </row>
    <row r="1949" spans="1:7" s="5" customFormat="1" x14ac:dyDescent="0.25">
      <c r="A1949" s="12"/>
      <c r="F1949" s="82"/>
      <c r="G1949" s="51"/>
    </row>
    <row r="1950" spans="1:7" s="5" customFormat="1" x14ac:dyDescent="0.25">
      <c r="A1950" s="12"/>
      <c r="F1950" s="82"/>
      <c r="G1950" s="51"/>
    </row>
    <row r="1951" spans="1:7" s="5" customFormat="1" x14ac:dyDescent="0.25">
      <c r="A1951" s="12"/>
      <c r="F1951" s="82"/>
      <c r="G1951" s="51"/>
    </row>
    <row r="1952" spans="1:7" s="5" customFormat="1" x14ac:dyDescent="0.25">
      <c r="A1952" s="12"/>
      <c r="F1952" s="82"/>
      <c r="G1952" s="51"/>
    </row>
    <row r="1953" spans="1:7" s="5" customFormat="1" x14ac:dyDescent="0.25">
      <c r="A1953" s="12"/>
      <c r="F1953" s="82"/>
      <c r="G1953" s="51"/>
    </row>
    <row r="1954" spans="1:7" s="5" customFormat="1" x14ac:dyDescent="0.25">
      <c r="A1954" s="12"/>
      <c r="F1954" s="82"/>
      <c r="G1954" s="51"/>
    </row>
    <row r="1955" spans="1:7" s="5" customFormat="1" x14ac:dyDescent="0.25">
      <c r="A1955" s="12"/>
      <c r="F1955" s="82"/>
      <c r="G1955" s="51"/>
    </row>
    <row r="1956" spans="1:7" s="5" customFormat="1" x14ac:dyDescent="0.25">
      <c r="A1956" s="12"/>
      <c r="F1956" s="82"/>
      <c r="G1956" s="51"/>
    </row>
    <row r="1957" spans="1:7" s="5" customFormat="1" x14ac:dyDescent="0.25">
      <c r="A1957" s="12"/>
      <c r="F1957" s="82"/>
      <c r="G1957" s="51"/>
    </row>
    <row r="1958" spans="1:7" s="5" customFormat="1" x14ac:dyDescent="0.25">
      <c r="A1958" s="12"/>
      <c r="F1958" s="82"/>
      <c r="G1958" s="51"/>
    </row>
    <row r="1959" spans="1:7" s="5" customFormat="1" x14ac:dyDescent="0.25">
      <c r="A1959" s="12"/>
      <c r="F1959" s="82"/>
      <c r="G1959" s="51"/>
    </row>
    <row r="1960" spans="1:7" s="5" customFormat="1" x14ac:dyDescent="0.25">
      <c r="A1960" s="12"/>
      <c r="F1960" s="82"/>
      <c r="G1960" s="51"/>
    </row>
    <row r="1961" spans="1:7" s="5" customFormat="1" x14ac:dyDescent="0.25">
      <c r="A1961" s="12"/>
      <c r="F1961" s="82"/>
      <c r="G1961" s="51"/>
    </row>
    <row r="1962" spans="1:7" s="5" customFormat="1" x14ac:dyDescent="0.25">
      <c r="A1962" s="12"/>
      <c r="F1962" s="82"/>
      <c r="G1962" s="51"/>
    </row>
    <row r="1963" spans="1:7" s="5" customFormat="1" x14ac:dyDescent="0.25">
      <c r="A1963" s="12"/>
      <c r="F1963" s="82"/>
      <c r="G1963" s="51"/>
    </row>
    <row r="1964" spans="1:7" s="5" customFormat="1" x14ac:dyDescent="0.25">
      <c r="A1964" s="12"/>
      <c r="F1964" s="82"/>
      <c r="G1964" s="51"/>
    </row>
    <row r="1965" spans="1:7" s="5" customFormat="1" x14ac:dyDescent="0.25">
      <c r="A1965" s="12"/>
      <c r="F1965" s="82"/>
      <c r="G1965" s="51"/>
    </row>
    <row r="1966" spans="1:7" s="5" customFormat="1" x14ac:dyDescent="0.25">
      <c r="A1966" s="12"/>
      <c r="F1966" s="82"/>
      <c r="G1966" s="51"/>
    </row>
    <row r="1967" spans="1:7" s="5" customFormat="1" x14ac:dyDescent="0.25">
      <c r="A1967" s="12"/>
      <c r="F1967" s="82"/>
      <c r="G1967" s="51"/>
    </row>
    <row r="1968" spans="1:7" s="5" customFormat="1" x14ac:dyDescent="0.25">
      <c r="A1968" s="12"/>
      <c r="F1968" s="82"/>
      <c r="G1968" s="51"/>
    </row>
    <row r="1969" spans="1:7" s="5" customFormat="1" x14ac:dyDescent="0.25">
      <c r="A1969" s="12"/>
      <c r="F1969" s="82"/>
      <c r="G1969" s="51"/>
    </row>
    <row r="1970" spans="1:7" s="5" customFormat="1" x14ac:dyDescent="0.25">
      <c r="A1970" s="12"/>
      <c r="F1970" s="82"/>
      <c r="G1970" s="51"/>
    </row>
    <row r="1971" spans="1:7" s="5" customFormat="1" x14ac:dyDescent="0.25">
      <c r="A1971" s="12"/>
      <c r="F1971" s="82"/>
      <c r="G1971" s="51"/>
    </row>
    <row r="1972" spans="1:7" s="5" customFormat="1" x14ac:dyDescent="0.25">
      <c r="A1972" s="12"/>
      <c r="F1972" s="82"/>
      <c r="G1972" s="51"/>
    </row>
    <row r="1973" spans="1:7" s="5" customFormat="1" x14ac:dyDescent="0.25">
      <c r="A1973" s="12"/>
      <c r="F1973" s="82"/>
      <c r="G1973" s="51"/>
    </row>
    <row r="1974" spans="1:7" s="5" customFormat="1" x14ac:dyDescent="0.25">
      <c r="A1974" s="12"/>
      <c r="F1974" s="82"/>
      <c r="G1974" s="51"/>
    </row>
    <row r="1975" spans="1:7" s="5" customFormat="1" x14ac:dyDescent="0.25">
      <c r="A1975" s="12"/>
      <c r="F1975" s="82"/>
      <c r="G1975" s="51"/>
    </row>
    <row r="1976" spans="1:7" s="5" customFormat="1" x14ac:dyDescent="0.25">
      <c r="A1976" s="12"/>
      <c r="F1976" s="82"/>
      <c r="G1976" s="51"/>
    </row>
    <row r="1977" spans="1:7" s="5" customFormat="1" x14ac:dyDescent="0.25">
      <c r="A1977" s="12"/>
      <c r="F1977" s="82"/>
      <c r="G1977" s="51"/>
    </row>
    <row r="1978" spans="1:7" s="5" customFormat="1" x14ac:dyDescent="0.25">
      <c r="A1978" s="12"/>
      <c r="F1978" s="82"/>
      <c r="G1978" s="51"/>
    </row>
    <row r="1979" spans="1:7" s="5" customFormat="1" x14ac:dyDescent="0.25">
      <c r="A1979" s="12"/>
      <c r="F1979" s="82"/>
      <c r="G1979" s="51"/>
    </row>
    <row r="1980" spans="1:7" s="5" customFormat="1" x14ac:dyDescent="0.25">
      <c r="A1980" s="12"/>
      <c r="F1980" s="82"/>
      <c r="G1980" s="51"/>
    </row>
    <row r="1981" spans="1:7" s="5" customFormat="1" x14ac:dyDescent="0.25">
      <c r="A1981" s="12"/>
      <c r="F1981" s="82"/>
      <c r="G1981" s="51"/>
    </row>
    <row r="1982" spans="1:7" s="5" customFormat="1" x14ac:dyDescent="0.25">
      <c r="A1982" s="12"/>
      <c r="F1982" s="82"/>
      <c r="G1982" s="51"/>
    </row>
    <row r="1983" spans="1:7" s="5" customFormat="1" x14ac:dyDescent="0.25">
      <c r="A1983" s="12"/>
      <c r="F1983" s="82"/>
      <c r="G1983" s="51"/>
    </row>
    <row r="1984" spans="1:7" s="5" customFormat="1" x14ac:dyDescent="0.25">
      <c r="A1984" s="12"/>
      <c r="F1984" s="82"/>
      <c r="G1984" s="51"/>
    </row>
    <row r="1985" spans="1:7" s="5" customFormat="1" x14ac:dyDescent="0.25">
      <c r="A1985" s="12"/>
      <c r="F1985" s="82"/>
      <c r="G1985" s="51"/>
    </row>
    <row r="1986" spans="1:7" s="5" customFormat="1" x14ac:dyDescent="0.25">
      <c r="A1986" s="12"/>
      <c r="F1986" s="82"/>
      <c r="G1986" s="51"/>
    </row>
    <row r="1987" spans="1:7" s="5" customFormat="1" x14ac:dyDescent="0.25">
      <c r="A1987" s="12"/>
      <c r="F1987" s="82"/>
      <c r="G1987" s="51"/>
    </row>
    <row r="1988" spans="1:7" s="5" customFormat="1" x14ac:dyDescent="0.25">
      <c r="A1988" s="12"/>
      <c r="F1988" s="82"/>
      <c r="G1988" s="51"/>
    </row>
    <row r="1989" spans="1:7" s="5" customFormat="1" x14ac:dyDescent="0.25">
      <c r="A1989" s="12"/>
      <c r="F1989" s="82"/>
      <c r="G1989" s="51"/>
    </row>
    <row r="1990" spans="1:7" s="5" customFormat="1" x14ac:dyDescent="0.25">
      <c r="A1990" s="12"/>
      <c r="F1990" s="82"/>
      <c r="G1990" s="51"/>
    </row>
    <row r="1991" spans="1:7" s="5" customFormat="1" x14ac:dyDescent="0.25">
      <c r="A1991" s="12"/>
      <c r="F1991" s="82"/>
      <c r="G1991" s="51"/>
    </row>
    <row r="1992" spans="1:7" s="5" customFormat="1" x14ac:dyDescent="0.25">
      <c r="A1992" s="12"/>
      <c r="F1992" s="82"/>
      <c r="G1992" s="51"/>
    </row>
    <row r="1993" spans="1:7" s="5" customFormat="1" x14ac:dyDescent="0.25">
      <c r="A1993" s="12"/>
      <c r="F1993" s="82"/>
      <c r="G1993" s="51"/>
    </row>
    <row r="1994" spans="1:7" s="5" customFormat="1" x14ac:dyDescent="0.25">
      <c r="A1994" s="12"/>
      <c r="F1994" s="82"/>
      <c r="G1994" s="51"/>
    </row>
    <row r="1995" spans="1:7" s="5" customFormat="1" x14ac:dyDescent="0.25">
      <c r="A1995" s="12"/>
      <c r="F1995" s="82"/>
      <c r="G1995" s="51"/>
    </row>
    <row r="1996" spans="1:7" s="5" customFormat="1" x14ac:dyDescent="0.25">
      <c r="A1996" s="12"/>
      <c r="F1996" s="82"/>
      <c r="G1996" s="51"/>
    </row>
    <row r="1997" spans="1:7" s="5" customFormat="1" x14ac:dyDescent="0.25">
      <c r="A1997" s="12"/>
      <c r="F1997" s="82"/>
      <c r="G1997" s="51"/>
    </row>
    <row r="1998" spans="1:7" s="5" customFormat="1" x14ac:dyDescent="0.25">
      <c r="A1998" s="12"/>
      <c r="F1998" s="82"/>
      <c r="G1998" s="51"/>
    </row>
    <row r="1999" spans="1:7" s="5" customFormat="1" x14ac:dyDescent="0.25">
      <c r="A1999" s="12"/>
      <c r="F1999" s="82"/>
      <c r="G1999" s="51"/>
    </row>
    <row r="2000" spans="1:7" s="5" customFormat="1" x14ac:dyDescent="0.25">
      <c r="A2000" s="12"/>
      <c r="F2000" s="82"/>
      <c r="G2000" s="51"/>
    </row>
    <row r="2001" spans="1:7" s="5" customFormat="1" x14ac:dyDescent="0.25">
      <c r="A2001" s="12"/>
      <c r="F2001" s="82"/>
      <c r="G2001" s="51"/>
    </row>
    <row r="2002" spans="1:7" s="5" customFormat="1" x14ac:dyDescent="0.25">
      <c r="A2002" s="12"/>
      <c r="F2002" s="82"/>
      <c r="G2002" s="51"/>
    </row>
    <row r="2003" spans="1:7" s="5" customFormat="1" x14ac:dyDescent="0.25">
      <c r="A2003" s="12"/>
      <c r="F2003" s="82"/>
      <c r="G2003" s="51"/>
    </row>
    <row r="2004" spans="1:7" s="5" customFormat="1" x14ac:dyDescent="0.25">
      <c r="A2004" s="12"/>
      <c r="F2004" s="82"/>
      <c r="G2004" s="51"/>
    </row>
    <row r="2005" spans="1:7" s="5" customFormat="1" x14ac:dyDescent="0.25">
      <c r="A2005" s="12"/>
      <c r="F2005" s="82"/>
      <c r="G2005" s="51"/>
    </row>
    <row r="2006" spans="1:7" s="5" customFormat="1" x14ac:dyDescent="0.25">
      <c r="A2006" s="12"/>
      <c r="F2006" s="82"/>
      <c r="G2006" s="51"/>
    </row>
    <row r="2007" spans="1:7" s="5" customFormat="1" x14ac:dyDescent="0.25">
      <c r="A2007" s="12"/>
      <c r="F2007" s="82"/>
      <c r="G2007" s="51"/>
    </row>
    <row r="2008" spans="1:7" s="5" customFormat="1" x14ac:dyDescent="0.25">
      <c r="A2008" s="12"/>
      <c r="F2008" s="82"/>
      <c r="G2008" s="51"/>
    </row>
    <row r="2009" spans="1:7" s="5" customFormat="1" x14ac:dyDescent="0.25">
      <c r="A2009" s="12"/>
      <c r="F2009" s="82"/>
      <c r="G2009" s="51"/>
    </row>
    <row r="2010" spans="1:7" s="5" customFormat="1" x14ac:dyDescent="0.25">
      <c r="A2010" s="12"/>
      <c r="F2010" s="82"/>
      <c r="G2010" s="51"/>
    </row>
    <row r="2011" spans="1:7" s="5" customFormat="1" x14ac:dyDescent="0.25">
      <c r="A2011" s="12"/>
      <c r="F2011" s="82"/>
      <c r="G2011" s="51"/>
    </row>
    <row r="2012" spans="1:7" s="5" customFormat="1" x14ac:dyDescent="0.25">
      <c r="A2012" s="12"/>
      <c r="F2012" s="82"/>
      <c r="G2012" s="51"/>
    </row>
    <row r="2013" spans="1:7" s="5" customFormat="1" x14ac:dyDescent="0.25">
      <c r="A2013" s="12"/>
      <c r="F2013" s="82"/>
      <c r="G2013" s="51"/>
    </row>
    <row r="2014" spans="1:7" s="5" customFormat="1" x14ac:dyDescent="0.25">
      <c r="A2014" s="12"/>
      <c r="F2014" s="82"/>
      <c r="G2014" s="51"/>
    </row>
    <row r="2015" spans="1:7" s="5" customFormat="1" x14ac:dyDescent="0.25">
      <c r="A2015" s="12"/>
      <c r="F2015" s="82"/>
      <c r="G2015" s="51"/>
    </row>
    <row r="2016" spans="1:7" s="5" customFormat="1" x14ac:dyDescent="0.25">
      <c r="A2016" s="12"/>
      <c r="F2016" s="82"/>
      <c r="G2016" s="51"/>
    </row>
    <row r="2017" spans="1:7" s="5" customFormat="1" x14ac:dyDescent="0.25">
      <c r="A2017" s="12"/>
      <c r="F2017" s="82"/>
      <c r="G2017" s="51"/>
    </row>
    <row r="2018" spans="1:7" s="5" customFormat="1" x14ac:dyDescent="0.25">
      <c r="A2018" s="12"/>
      <c r="F2018" s="82"/>
      <c r="G2018" s="51"/>
    </row>
    <row r="2019" spans="1:7" s="5" customFormat="1" x14ac:dyDescent="0.25">
      <c r="A2019" s="12"/>
      <c r="F2019" s="82"/>
      <c r="G2019" s="51"/>
    </row>
    <row r="2020" spans="1:7" s="5" customFormat="1" x14ac:dyDescent="0.25">
      <c r="A2020" s="12"/>
      <c r="F2020" s="82"/>
      <c r="G2020" s="51"/>
    </row>
    <row r="2021" spans="1:7" s="5" customFormat="1" x14ac:dyDescent="0.25">
      <c r="A2021" s="12"/>
      <c r="F2021" s="82"/>
      <c r="G2021" s="51"/>
    </row>
    <row r="2022" spans="1:7" s="5" customFormat="1" x14ac:dyDescent="0.25">
      <c r="A2022" s="12"/>
      <c r="F2022" s="82"/>
      <c r="G2022" s="51"/>
    </row>
    <row r="2023" spans="1:7" s="5" customFormat="1" x14ac:dyDescent="0.25">
      <c r="A2023" s="12"/>
      <c r="F2023" s="82"/>
      <c r="G2023" s="51"/>
    </row>
    <row r="2024" spans="1:7" s="5" customFormat="1" x14ac:dyDescent="0.25">
      <c r="A2024" s="12"/>
      <c r="F2024" s="82"/>
      <c r="G2024" s="51"/>
    </row>
    <row r="2025" spans="1:7" s="5" customFormat="1" x14ac:dyDescent="0.25">
      <c r="A2025" s="12"/>
      <c r="F2025" s="82"/>
      <c r="G2025" s="51"/>
    </row>
    <row r="2026" spans="1:7" s="5" customFormat="1" x14ac:dyDescent="0.25">
      <c r="A2026" s="12"/>
      <c r="F2026" s="82"/>
      <c r="G2026" s="51"/>
    </row>
    <row r="2027" spans="1:7" s="5" customFormat="1" x14ac:dyDescent="0.25">
      <c r="A2027" s="12"/>
      <c r="F2027" s="82"/>
      <c r="G2027" s="51"/>
    </row>
    <row r="2028" spans="1:7" s="5" customFormat="1" x14ac:dyDescent="0.25">
      <c r="A2028" s="12"/>
      <c r="F2028" s="82"/>
      <c r="G2028" s="51"/>
    </row>
    <row r="2029" spans="1:7" s="5" customFormat="1" x14ac:dyDescent="0.25">
      <c r="A2029" s="12"/>
      <c r="F2029" s="82"/>
      <c r="G2029" s="51"/>
    </row>
    <row r="2030" spans="1:7" s="5" customFormat="1" x14ac:dyDescent="0.25">
      <c r="A2030" s="12"/>
      <c r="F2030" s="82"/>
      <c r="G2030" s="51"/>
    </row>
    <row r="2031" spans="1:7" s="5" customFormat="1" x14ac:dyDescent="0.25">
      <c r="A2031" s="12"/>
      <c r="F2031" s="82"/>
      <c r="G2031" s="51"/>
    </row>
    <row r="2032" spans="1:7" s="5" customFormat="1" x14ac:dyDescent="0.25">
      <c r="A2032" s="12"/>
      <c r="F2032" s="82"/>
      <c r="G2032" s="51"/>
    </row>
    <row r="2033" spans="1:7" s="5" customFormat="1" x14ac:dyDescent="0.25">
      <c r="A2033" s="12"/>
      <c r="F2033" s="82"/>
      <c r="G2033" s="51"/>
    </row>
    <row r="2034" spans="1:7" s="5" customFormat="1" x14ac:dyDescent="0.25">
      <c r="A2034" s="12"/>
      <c r="F2034" s="82"/>
      <c r="G2034" s="51"/>
    </row>
    <row r="2035" spans="1:7" s="5" customFormat="1" x14ac:dyDescent="0.25">
      <c r="A2035" s="12"/>
      <c r="F2035" s="82"/>
      <c r="G2035" s="51"/>
    </row>
    <row r="2036" spans="1:7" s="5" customFormat="1" x14ac:dyDescent="0.25">
      <c r="A2036" s="12"/>
      <c r="F2036" s="82"/>
      <c r="G2036" s="51"/>
    </row>
    <row r="2037" spans="1:7" s="5" customFormat="1" x14ac:dyDescent="0.25">
      <c r="A2037" s="12"/>
      <c r="F2037" s="82"/>
      <c r="G2037" s="51"/>
    </row>
    <row r="2038" spans="1:7" s="5" customFormat="1" x14ac:dyDescent="0.25">
      <c r="A2038" s="12"/>
      <c r="F2038" s="82"/>
      <c r="G2038" s="51"/>
    </row>
    <row r="2039" spans="1:7" s="5" customFormat="1" x14ac:dyDescent="0.25">
      <c r="A2039" s="12"/>
      <c r="F2039" s="82"/>
      <c r="G2039" s="51"/>
    </row>
    <row r="2040" spans="1:7" s="5" customFormat="1" x14ac:dyDescent="0.25">
      <c r="A2040" s="12"/>
      <c r="F2040" s="82"/>
      <c r="G2040" s="51"/>
    </row>
    <row r="2041" spans="1:7" s="5" customFormat="1" x14ac:dyDescent="0.25">
      <c r="A2041" s="12"/>
      <c r="F2041" s="82"/>
      <c r="G2041" s="51"/>
    </row>
    <row r="2042" spans="1:7" s="5" customFormat="1" x14ac:dyDescent="0.25">
      <c r="A2042" s="12"/>
      <c r="F2042" s="82"/>
      <c r="G2042" s="51"/>
    </row>
    <row r="2043" spans="1:7" s="5" customFormat="1" x14ac:dyDescent="0.25">
      <c r="A2043" s="12"/>
      <c r="F2043" s="82"/>
      <c r="G2043" s="51"/>
    </row>
    <row r="2044" spans="1:7" s="5" customFormat="1" x14ac:dyDescent="0.25">
      <c r="A2044" s="12"/>
      <c r="F2044" s="82"/>
      <c r="G2044" s="51"/>
    </row>
    <row r="2045" spans="1:7" s="5" customFormat="1" x14ac:dyDescent="0.25">
      <c r="A2045" s="12"/>
      <c r="F2045" s="82"/>
      <c r="G2045" s="51"/>
    </row>
    <row r="2046" spans="1:7" s="5" customFormat="1" x14ac:dyDescent="0.25">
      <c r="A2046" s="12"/>
      <c r="F2046" s="82"/>
      <c r="G2046" s="51"/>
    </row>
    <row r="2047" spans="1:7" s="5" customFormat="1" x14ac:dyDescent="0.25">
      <c r="A2047" s="12"/>
      <c r="F2047" s="82"/>
      <c r="G2047" s="51"/>
    </row>
    <row r="2048" spans="1:7" s="5" customFormat="1" x14ac:dyDescent="0.25">
      <c r="A2048" s="12"/>
      <c r="F2048" s="82"/>
      <c r="G2048" s="51"/>
    </row>
    <row r="2049" spans="1:7" s="5" customFormat="1" x14ac:dyDescent="0.25">
      <c r="A2049" s="12"/>
      <c r="F2049" s="82"/>
      <c r="G2049" s="51"/>
    </row>
    <row r="2050" spans="1:7" s="5" customFormat="1" x14ac:dyDescent="0.25">
      <c r="A2050" s="12"/>
      <c r="F2050" s="82"/>
      <c r="G2050" s="51"/>
    </row>
    <row r="2051" spans="1:7" s="5" customFormat="1" x14ac:dyDescent="0.25">
      <c r="A2051" s="12"/>
      <c r="F2051" s="82"/>
      <c r="G2051" s="51"/>
    </row>
    <row r="2052" spans="1:7" s="5" customFormat="1" x14ac:dyDescent="0.25">
      <c r="A2052" s="12"/>
      <c r="F2052" s="82"/>
      <c r="G2052" s="51"/>
    </row>
    <row r="2053" spans="1:7" s="5" customFormat="1" x14ac:dyDescent="0.25">
      <c r="A2053" s="12"/>
      <c r="F2053" s="82"/>
      <c r="G2053" s="51"/>
    </row>
    <row r="2054" spans="1:7" s="5" customFormat="1" x14ac:dyDescent="0.25">
      <c r="A2054" s="12"/>
      <c r="F2054" s="82"/>
      <c r="G2054" s="51"/>
    </row>
    <row r="2055" spans="1:7" s="5" customFormat="1" x14ac:dyDescent="0.25">
      <c r="A2055" s="12"/>
      <c r="F2055" s="82"/>
      <c r="G2055" s="51"/>
    </row>
    <row r="2056" spans="1:7" s="5" customFormat="1" x14ac:dyDescent="0.25">
      <c r="A2056" s="12"/>
      <c r="F2056" s="82"/>
      <c r="G2056" s="51"/>
    </row>
    <row r="2057" spans="1:7" s="5" customFormat="1" x14ac:dyDescent="0.25">
      <c r="A2057" s="12"/>
      <c r="F2057" s="82"/>
      <c r="G2057" s="51"/>
    </row>
    <row r="2058" spans="1:7" s="5" customFormat="1" x14ac:dyDescent="0.25">
      <c r="A2058" s="12"/>
      <c r="F2058" s="82"/>
      <c r="G2058" s="51"/>
    </row>
    <row r="2059" spans="1:7" s="5" customFormat="1" x14ac:dyDescent="0.25">
      <c r="A2059" s="12"/>
      <c r="F2059" s="82"/>
      <c r="G2059" s="51"/>
    </row>
    <row r="2060" spans="1:7" s="5" customFormat="1" x14ac:dyDescent="0.25">
      <c r="A2060" s="12"/>
      <c r="F2060" s="82"/>
      <c r="G2060" s="51"/>
    </row>
    <row r="2061" spans="1:7" s="5" customFormat="1" x14ac:dyDescent="0.25">
      <c r="A2061" s="12"/>
      <c r="F2061" s="82"/>
      <c r="G2061" s="51"/>
    </row>
    <row r="2062" spans="1:7" s="5" customFormat="1" x14ac:dyDescent="0.25">
      <c r="A2062" s="12"/>
      <c r="F2062" s="82"/>
      <c r="G2062" s="51"/>
    </row>
    <row r="2063" spans="1:7" s="5" customFormat="1" x14ac:dyDescent="0.25">
      <c r="A2063" s="12"/>
      <c r="F2063" s="82"/>
      <c r="G2063" s="51"/>
    </row>
    <row r="2064" spans="1:7" s="5" customFormat="1" x14ac:dyDescent="0.25">
      <c r="A2064" s="12"/>
      <c r="F2064" s="82"/>
      <c r="G2064" s="51"/>
    </row>
    <row r="2065" spans="1:7" s="5" customFormat="1" x14ac:dyDescent="0.25">
      <c r="A2065" s="12"/>
      <c r="F2065" s="82"/>
      <c r="G2065" s="51"/>
    </row>
    <row r="2066" spans="1:7" s="5" customFormat="1" x14ac:dyDescent="0.25">
      <c r="A2066" s="12"/>
      <c r="F2066" s="82"/>
      <c r="G2066" s="51"/>
    </row>
    <row r="2067" spans="1:7" s="5" customFormat="1" x14ac:dyDescent="0.25">
      <c r="A2067" s="12"/>
      <c r="F2067" s="82"/>
      <c r="G2067" s="51"/>
    </row>
    <row r="2068" spans="1:7" s="5" customFormat="1" x14ac:dyDescent="0.25">
      <c r="A2068" s="12"/>
      <c r="F2068" s="82"/>
      <c r="G2068" s="51"/>
    </row>
    <row r="2069" spans="1:7" s="5" customFormat="1" x14ac:dyDescent="0.25">
      <c r="A2069" s="12"/>
      <c r="F2069" s="82"/>
      <c r="G2069" s="51"/>
    </row>
    <row r="2070" spans="1:7" s="5" customFormat="1" x14ac:dyDescent="0.25">
      <c r="A2070" s="12"/>
      <c r="F2070" s="82"/>
      <c r="G2070" s="51"/>
    </row>
    <row r="2071" spans="1:7" s="5" customFormat="1" x14ac:dyDescent="0.25">
      <c r="A2071" s="12"/>
      <c r="F2071" s="82"/>
      <c r="G2071" s="51"/>
    </row>
    <row r="2072" spans="1:7" s="5" customFormat="1" x14ac:dyDescent="0.25">
      <c r="A2072" s="12"/>
      <c r="F2072" s="82"/>
      <c r="G2072" s="51"/>
    </row>
    <row r="2073" spans="1:7" s="5" customFormat="1" x14ac:dyDescent="0.25">
      <c r="A2073" s="12"/>
      <c r="F2073" s="82"/>
      <c r="G2073" s="51"/>
    </row>
    <row r="2074" spans="1:7" s="5" customFormat="1" x14ac:dyDescent="0.25">
      <c r="A2074" s="12"/>
      <c r="F2074" s="82"/>
      <c r="G2074" s="51"/>
    </row>
    <row r="2075" spans="1:7" s="5" customFormat="1" x14ac:dyDescent="0.25">
      <c r="A2075" s="12"/>
      <c r="F2075" s="82"/>
      <c r="G2075" s="51"/>
    </row>
    <row r="2076" spans="1:7" s="5" customFormat="1" x14ac:dyDescent="0.25">
      <c r="A2076" s="12"/>
      <c r="F2076" s="82"/>
      <c r="G2076" s="51"/>
    </row>
    <row r="2077" spans="1:7" s="5" customFormat="1" x14ac:dyDescent="0.25">
      <c r="A2077" s="12"/>
      <c r="F2077" s="82"/>
      <c r="G2077" s="51"/>
    </row>
    <row r="2078" spans="1:7" s="5" customFormat="1" x14ac:dyDescent="0.25">
      <c r="A2078" s="12"/>
      <c r="F2078" s="82"/>
      <c r="G2078" s="51"/>
    </row>
    <row r="2079" spans="1:7" s="5" customFormat="1" x14ac:dyDescent="0.25">
      <c r="A2079" s="12"/>
      <c r="F2079" s="82"/>
      <c r="G2079" s="51"/>
    </row>
    <row r="2080" spans="1:7" s="5" customFormat="1" x14ac:dyDescent="0.25">
      <c r="A2080" s="12"/>
      <c r="F2080" s="82"/>
      <c r="G2080" s="51"/>
    </row>
    <row r="2081" spans="1:7" s="5" customFormat="1" x14ac:dyDescent="0.25">
      <c r="A2081" s="12"/>
      <c r="F2081" s="82"/>
      <c r="G2081" s="51"/>
    </row>
    <row r="2082" spans="1:7" s="5" customFormat="1" x14ac:dyDescent="0.25">
      <c r="A2082" s="12"/>
      <c r="F2082" s="82"/>
      <c r="G2082" s="51"/>
    </row>
    <row r="2083" spans="1:7" s="5" customFormat="1" x14ac:dyDescent="0.25">
      <c r="A2083" s="12"/>
      <c r="F2083" s="82"/>
      <c r="G2083" s="51"/>
    </row>
    <row r="2084" spans="1:7" s="5" customFormat="1" x14ac:dyDescent="0.25">
      <c r="A2084" s="12"/>
      <c r="F2084" s="82"/>
      <c r="G2084" s="51"/>
    </row>
    <row r="2085" spans="1:7" s="5" customFormat="1" x14ac:dyDescent="0.25">
      <c r="A2085" s="12"/>
      <c r="F2085" s="82"/>
      <c r="G2085" s="51"/>
    </row>
    <row r="2086" spans="1:7" s="5" customFormat="1" x14ac:dyDescent="0.25">
      <c r="A2086" s="12"/>
      <c r="F2086" s="82"/>
      <c r="G2086" s="51"/>
    </row>
    <row r="2087" spans="1:7" s="5" customFormat="1" x14ac:dyDescent="0.25">
      <c r="A2087" s="12"/>
      <c r="F2087" s="82"/>
      <c r="G2087" s="51"/>
    </row>
    <row r="2088" spans="1:7" s="5" customFormat="1" x14ac:dyDescent="0.25">
      <c r="A2088" s="12"/>
      <c r="F2088" s="82"/>
      <c r="G2088" s="51"/>
    </row>
    <row r="2089" spans="1:7" s="5" customFormat="1" x14ac:dyDescent="0.25">
      <c r="A2089" s="12"/>
      <c r="F2089" s="82"/>
      <c r="G2089" s="51"/>
    </row>
    <row r="2090" spans="1:7" s="5" customFormat="1" x14ac:dyDescent="0.25">
      <c r="A2090" s="12"/>
      <c r="F2090" s="82"/>
      <c r="G2090" s="51"/>
    </row>
    <row r="2091" spans="1:7" s="5" customFormat="1" x14ac:dyDescent="0.25">
      <c r="A2091" s="12"/>
      <c r="F2091" s="82"/>
      <c r="G2091" s="51"/>
    </row>
    <row r="2092" spans="1:7" s="5" customFormat="1" x14ac:dyDescent="0.25">
      <c r="A2092" s="12"/>
      <c r="F2092" s="82"/>
      <c r="G2092" s="51"/>
    </row>
    <row r="2093" spans="1:7" s="5" customFormat="1" x14ac:dyDescent="0.25">
      <c r="A2093" s="12"/>
      <c r="F2093" s="82"/>
      <c r="G2093" s="51"/>
    </row>
    <row r="2094" spans="1:7" s="5" customFormat="1" x14ac:dyDescent="0.25">
      <c r="A2094" s="12"/>
      <c r="F2094" s="82"/>
      <c r="G2094" s="51"/>
    </row>
    <row r="2095" spans="1:7" s="5" customFormat="1" x14ac:dyDescent="0.25">
      <c r="A2095" s="12"/>
      <c r="F2095" s="82"/>
      <c r="G2095" s="51"/>
    </row>
    <row r="2096" spans="1:7" s="5" customFormat="1" x14ac:dyDescent="0.25">
      <c r="A2096" s="12"/>
      <c r="F2096" s="82"/>
      <c r="G2096" s="51"/>
    </row>
    <row r="2097" spans="1:7" s="5" customFormat="1" x14ac:dyDescent="0.25">
      <c r="A2097" s="12"/>
      <c r="F2097" s="82"/>
      <c r="G2097" s="51"/>
    </row>
    <row r="2098" spans="1:7" s="5" customFormat="1" x14ac:dyDescent="0.25">
      <c r="A2098" s="12"/>
      <c r="F2098" s="82"/>
      <c r="G2098" s="51"/>
    </row>
    <row r="2099" spans="1:7" s="5" customFormat="1" x14ac:dyDescent="0.25">
      <c r="A2099" s="12"/>
      <c r="F2099" s="82"/>
      <c r="G2099" s="51"/>
    </row>
    <row r="2100" spans="1:7" s="5" customFormat="1" x14ac:dyDescent="0.25">
      <c r="A2100" s="12"/>
      <c r="F2100" s="82"/>
      <c r="G2100" s="51"/>
    </row>
    <row r="2101" spans="1:7" s="5" customFormat="1" x14ac:dyDescent="0.25">
      <c r="A2101" s="12"/>
      <c r="F2101" s="82"/>
      <c r="G2101" s="51"/>
    </row>
    <row r="2102" spans="1:7" s="5" customFormat="1" x14ac:dyDescent="0.25">
      <c r="A2102" s="12"/>
      <c r="F2102" s="82"/>
      <c r="G2102" s="51"/>
    </row>
    <row r="2103" spans="1:7" s="5" customFormat="1" x14ac:dyDescent="0.25">
      <c r="A2103" s="12"/>
      <c r="F2103" s="82"/>
      <c r="G2103" s="51"/>
    </row>
    <row r="2104" spans="1:7" s="5" customFormat="1" x14ac:dyDescent="0.25">
      <c r="A2104" s="12"/>
      <c r="F2104" s="82"/>
      <c r="G2104" s="51"/>
    </row>
    <row r="2105" spans="1:7" s="5" customFormat="1" x14ac:dyDescent="0.25">
      <c r="A2105" s="12"/>
      <c r="F2105" s="82"/>
      <c r="G2105" s="51"/>
    </row>
    <row r="2106" spans="1:7" s="5" customFormat="1" x14ac:dyDescent="0.25">
      <c r="A2106" s="12"/>
      <c r="F2106" s="82"/>
      <c r="G2106" s="51"/>
    </row>
    <row r="2107" spans="1:7" s="5" customFormat="1" x14ac:dyDescent="0.25">
      <c r="A2107" s="12"/>
      <c r="F2107" s="82"/>
      <c r="G2107" s="51"/>
    </row>
    <row r="2108" spans="1:7" s="5" customFormat="1" x14ac:dyDescent="0.25">
      <c r="A2108" s="12"/>
      <c r="F2108" s="82"/>
      <c r="G2108" s="51"/>
    </row>
    <row r="2109" spans="1:7" s="5" customFormat="1" x14ac:dyDescent="0.25">
      <c r="A2109" s="12"/>
      <c r="F2109" s="82"/>
      <c r="G2109" s="51"/>
    </row>
    <row r="2110" spans="1:7" s="5" customFormat="1" x14ac:dyDescent="0.25">
      <c r="A2110" s="12"/>
      <c r="F2110" s="82"/>
      <c r="G2110" s="51"/>
    </row>
    <row r="2111" spans="1:7" s="5" customFormat="1" x14ac:dyDescent="0.25">
      <c r="A2111" s="12"/>
      <c r="F2111" s="82"/>
      <c r="G2111" s="51"/>
    </row>
    <row r="2112" spans="1:7" s="5" customFormat="1" x14ac:dyDescent="0.25">
      <c r="A2112" s="12"/>
      <c r="F2112" s="82"/>
      <c r="G2112" s="51"/>
    </row>
    <row r="2113" spans="1:7" s="5" customFormat="1" x14ac:dyDescent="0.25">
      <c r="A2113" s="12"/>
      <c r="F2113" s="82"/>
      <c r="G2113" s="51"/>
    </row>
    <row r="2114" spans="1:7" s="5" customFormat="1" x14ac:dyDescent="0.25">
      <c r="A2114" s="12"/>
      <c r="F2114" s="82"/>
      <c r="G2114" s="51"/>
    </row>
    <row r="2115" spans="1:7" s="5" customFormat="1" x14ac:dyDescent="0.25">
      <c r="A2115" s="12"/>
      <c r="F2115" s="82"/>
      <c r="G2115" s="51"/>
    </row>
    <row r="2116" spans="1:7" s="5" customFormat="1" x14ac:dyDescent="0.25">
      <c r="A2116" s="12"/>
      <c r="F2116" s="82"/>
      <c r="G2116" s="51"/>
    </row>
    <row r="2117" spans="1:7" s="5" customFormat="1" x14ac:dyDescent="0.25">
      <c r="A2117" s="12"/>
      <c r="F2117" s="82"/>
      <c r="G2117" s="51"/>
    </row>
    <row r="2118" spans="1:7" s="5" customFormat="1" x14ac:dyDescent="0.25">
      <c r="A2118" s="12"/>
      <c r="F2118" s="82"/>
      <c r="G2118" s="51"/>
    </row>
    <row r="2119" spans="1:7" s="5" customFormat="1" x14ac:dyDescent="0.25">
      <c r="A2119" s="12"/>
      <c r="F2119" s="82"/>
      <c r="G2119" s="51"/>
    </row>
    <row r="2120" spans="1:7" s="5" customFormat="1" x14ac:dyDescent="0.25">
      <c r="A2120" s="12"/>
      <c r="F2120" s="82"/>
      <c r="G2120" s="51"/>
    </row>
    <row r="2121" spans="1:7" s="5" customFormat="1" x14ac:dyDescent="0.25">
      <c r="A2121" s="12"/>
      <c r="F2121" s="82"/>
      <c r="G2121" s="51"/>
    </row>
    <row r="2122" spans="1:7" s="5" customFormat="1" x14ac:dyDescent="0.25">
      <c r="A2122" s="12"/>
      <c r="F2122" s="82"/>
      <c r="G2122" s="51"/>
    </row>
    <row r="2123" spans="1:7" s="5" customFormat="1" x14ac:dyDescent="0.25">
      <c r="A2123" s="12"/>
      <c r="F2123" s="82"/>
      <c r="G2123" s="51"/>
    </row>
    <row r="2124" spans="1:7" s="5" customFormat="1" x14ac:dyDescent="0.25">
      <c r="A2124" s="12"/>
      <c r="F2124" s="82"/>
      <c r="G2124" s="51"/>
    </row>
    <row r="2125" spans="1:7" s="5" customFormat="1" x14ac:dyDescent="0.25">
      <c r="A2125" s="12"/>
      <c r="F2125" s="82"/>
      <c r="G2125" s="51"/>
    </row>
    <row r="2126" spans="1:7" s="5" customFormat="1" x14ac:dyDescent="0.25">
      <c r="A2126" s="12"/>
      <c r="F2126" s="82"/>
      <c r="G2126" s="51"/>
    </row>
    <row r="2127" spans="1:7" s="5" customFormat="1" x14ac:dyDescent="0.25">
      <c r="A2127" s="12"/>
      <c r="F2127" s="82"/>
      <c r="G2127" s="51"/>
    </row>
    <row r="2128" spans="1:7" s="5" customFormat="1" x14ac:dyDescent="0.25">
      <c r="A2128" s="12"/>
      <c r="F2128" s="82"/>
      <c r="G2128" s="51"/>
    </row>
    <row r="2129" spans="1:7" s="5" customFormat="1" x14ac:dyDescent="0.25">
      <c r="A2129" s="12"/>
      <c r="F2129" s="82"/>
      <c r="G2129" s="51"/>
    </row>
    <row r="2130" spans="1:7" s="5" customFormat="1" x14ac:dyDescent="0.25">
      <c r="A2130" s="12"/>
      <c r="F2130" s="82"/>
      <c r="G2130" s="51"/>
    </row>
    <row r="2131" spans="1:7" s="5" customFormat="1" x14ac:dyDescent="0.25">
      <c r="A2131" s="12"/>
      <c r="F2131" s="82"/>
      <c r="G2131" s="51"/>
    </row>
    <row r="2132" spans="1:7" s="5" customFormat="1" x14ac:dyDescent="0.25">
      <c r="A2132" s="12"/>
      <c r="F2132" s="82"/>
      <c r="G2132" s="51"/>
    </row>
    <row r="2133" spans="1:7" s="5" customFormat="1" x14ac:dyDescent="0.25">
      <c r="A2133" s="12"/>
      <c r="F2133" s="82"/>
      <c r="G2133" s="51"/>
    </row>
    <row r="2134" spans="1:7" s="5" customFormat="1" x14ac:dyDescent="0.25">
      <c r="A2134" s="12"/>
      <c r="F2134" s="82"/>
      <c r="G2134" s="51"/>
    </row>
    <row r="2135" spans="1:7" s="5" customFormat="1" x14ac:dyDescent="0.25">
      <c r="A2135" s="12"/>
      <c r="F2135" s="82"/>
      <c r="G2135" s="51"/>
    </row>
    <row r="2136" spans="1:7" s="5" customFormat="1" x14ac:dyDescent="0.25">
      <c r="A2136" s="12"/>
      <c r="F2136" s="82"/>
      <c r="G2136" s="51"/>
    </row>
    <row r="2137" spans="1:7" s="5" customFormat="1" x14ac:dyDescent="0.25">
      <c r="A2137" s="12"/>
      <c r="F2137" s="82"/>
      <c r="G2137" s="51"/>
    </row>
    <row r="2138" spans="1:7" s="5" customFormat="1" x14ac:dyDescent="0.25">
      <c r="A2138" s="12"/>
      <c r="F2138" s="82"/>
      <c r="G2138" s="51"/>
    </row>
    <row r="2139" spans="1:7" s="5" customFormat="1" x14ac:dyDescent="0.25">
      <c r="A2139" s="12"/>
      <c r="F2139" s="82"/>
      <c r="G2139" s="51"/>
    </row>
    <row r="2140" spans="1:7" s="5" customFormat="1" x14ac:dyDescent="0.25">
      <c r="A2140" s="12"/>
      <c r="F2140" s="82"/>
      <c r="G2140" s="51"/>
    </row>
    <row r="2141" spans="1:7" s="5" customFormat="1" x14ac:dyDescent="0.25">
      <c r="A2141" s="12"/>
      <c r="F2141" s="82"/>
      <c r="G2141" s="51"/>
    </row>
    <row r="2142" spans="1:7" s="5" customFormat="1" x14ac:dyDescent="0.25">
      <c r="A2142" s="12"/>
      <c r="F2142" s="82"/>
      <c r="G2142" s="51"/>
    </row>
    <row r="2143" spans="1:7" s="5" customFormat="1" x14ac:dyDescent="0.25">
      <c r="A2143" s="12"/>
      <c r="F2143" s="82"/>
      <c r="G2143" s="51"/>
    </row>
    <row r="2144" spans="1:7" s="5" customFormat="1" x14ac:dyDescent="0.25">
      <c r="A2144" s="12"/>
      <c r="F2144" s="82"/>
      <c r="G2144" s="51"/>
    </row>
    <row r="2145" spans="1:7" s="5" customFormat="1" x14ac:dyDescent="0.25">
      <c r="A2145" s="12"/>
      <c r="F2145" s="82"/>
      <c r="G2145" s="51"/>
    </row>
    <row r="2146" spans="1:7" s="5" customFormat="1" x14ac:dyDescent="0.25">
      <c r="A2146" s="12"/>
      <c r="F2146" s="82"/>
      <c r="G2146" s="51"/>
    </row>
    <row r="2147" spans="1:7" s="5" customFormat="1" x14ac:dyDescent="0.25">
      <c r="A2147" s="12"/>
      <c r="F2147" s="82"/>
      <c r="G2147" s="51"/>
    </row>
    <row r="2148" spans="1:7" s="5" customFormat="1" x14ac:dyDescent="0.25">
      <c r="A2148" s="12"/>
      <c r="F2148" s="82"/>
      <c r="G2148" s="51"/>
    </row>
    <row r="2149" spans="1:7" s="5" customFormat="1" x14ac:dyDescent="0.25">
      <c r="A2149" s="12"/>
      <c r="F2149" s="82"/>
      <c r="G2149" s="51"/>
    </row>
    <row r="2150" spans="1:7" s="5" customFormat="1" x14ac:dyDescent="0.25">
      <c r="A2150" s="12"/>
      <c r="F2150" s="82"/>
      <c r="G2150" s="51"/>
    </row>
    <row r="2151" spans="1:7" s="5" customFormat="1" x14ac:dyDescent="0.25">
      <c r="A2151" s="12"/>
      <c r="F2151" s="82"/>
      <c r="G2151" s="51"/>
    </row>
    <row r="2152" spans="1:7" s="5" customFormat="1" x14ac:dyDescent="0.25">
      <c r="A2152" s="12"/>
      <c r="F2152" s="82"/>
      <c r="G2152" s="51"/>
    </row>
    <row r="2153" spans="1:7" s="5" customFormat="1" x14ac:dyDescent="0.25">
      <c r="A2153" s="12"/>
      <c r="F2153" s="82"/>
      <c r="G2153" s="51"/>
    </row>
    <row r="2154" spans="1:7" s="5" customFormat="1" x14ac:dyDescent="0.25">
      <c r="A2154" s="12"/>
      <c r="F2154" s="82"/>
      <c r="G2154" s="51"/>
    </row>
    <row r="2155" spans="1:7" s="5" customFormat="1" x14ac:dyDescent="0.25">
      <c r="A2155" s="12"/>
      <c r="F2155" s="82"/>
      <c r="G2155" s="51"/>
    </row>
    <row r="2156" spans="1:7" s="5" customFormat="1" x14ac:dyDescent="0.25">
      <c r="A2156" s="12"/>
      <c r="F2156" s="82"/>
      <c r="G2156" s="51"/>
    </row>
    <row r="2157" spans="1:7" s="5" customFormat="1" x14ac:dyDescent="0.25">
      <c r="A2157" s="12"/>
      <c r="F2157" s="82"/>
      <c r="G2157" s="51"/>
    </row>
    <row r="2158" spans="1:7" s="5" customFormat="1" x14ac:dyDescent="0.25">
      <c r="A2158" s="12"/>
      <c r="F2158" s="82"/>
      <c r="G2158" s="51"/>
    </row>
    <row r="2159" spans="1:7" s="5" customFormat="1" x14ac:dyDescent="0.25">
      <c r="A2159" s="12"/>
      <c r="F2159" s="82"/>
      <c r="G2159" s="51"/>
    </row>
    <row r="2160" spans="1:7" s="5" customFormat="1" x14ac:dyDescent="0.25">
      <c r="A2160" s="12"/>
      <c r="F2160" s="82"/>
      <c r="G2160" s="51"/>
    </row>
    <row r="2161" spans="1:7" s="5" customFormat="1" x14ac:dyDescent="0.25">
      <c r="A2161" s="12"/>
      <c r="F2161" s="82"/>
      <c r="G2161" s="51"/>
    </row>
    <row r="2162" spans="1:7" s="5" customFormat="1" x14ac:dyDescent="0.25">
      <c r="A2162" s="12"/>
      <c r="F2162" s="82"/>
      <c r="G2162" s="51"/>
    </row>
    <row r="2163" spans="1:7" s="5" customFormat="1" x14ac:dyDescent="0.25">
      <c r="A2163" s="12"/>
      <c r="F2163" s="82"/>
      <c r="G2163" s="51"/>
    </row>
    <row r="2164" spans="1:7" s="5" customFormat="1" x14ac:dyDescent="0.25">
      <c r="A2164" s="12"/>
      <c r="F2164" s="82"/>
      <c r="G2164" s="51"/>
    </row>
    <row r="2165" spans="1:7" s="5" customFormat="1" x14ac:dyDescent="0.25">
      <c r="A2165" s="12"/>
      <c r="F2165" s="82"/>
      <c r="G2165" s="51"/>
    </row>
    <row r="2166" spans="1:7" s="5" customFormat="1" x14ac:dyDescent="0.25">
      <c r="A2166" s="12"/>
      <c r="F2166" s="82"/>
      <c r="G2166" s="51"/>
    </row>
    <row r="2167" spans="1:7" s="5" customFormat="1" x14ac:dyDescent="0.25">
      <c r="A2167" s="12"/>
      <c r="F2167" s="82"/>
      <c r="G2167" s="51"/>
    </row>
    <row r="2168" spans="1:7" s="5" customFormat="1" x14ac:dyDescent="0.25">
      <c r="A2168" s="12"/>
      <c r="F2168" s="82"/>
      <c r="G2168" s="51"/>
    </row>
    <row r="2169" spans="1:7" s="5" customFormat="1" x14ac:dyDescent="0.25">
      <c r="A2169" s="12"/>
      <c r="F2169" s="82"/>
      <c r="G2169" s="51"/>
    </row>
    <row r="2170" spans="1:7" s="5" customFormat="1" x14ac:dyDescent="0.25">
      <c r="A2170" s="12"/>
      <c r="F2170" s="82"/>
      <c r="G2170" s="51"/>
    </row>
    <row r="2171" spans="1:7" s="5" customFormat="1" x14ac:dyDescent="0.25">
      <c r="A2171" s="12"/>
      <c r="F2171" s="82"/>
      <c r="G2171" s="51"/>
    </row>
    <row r="2172" spans="1:7" s="5" customFormat="1" x14ac:dyDescent="0.25">
      <c r="A2172" s="12"/>
      <c r="F2172" s="82"/>
      <c r="G2172" s="51"/>
    </row>
    <row r="2173" spans="1:7" s="5" customFormat="1" x14ac:dyDescent="0.25">
      <c r="A2173" s="12"/>
      <c r="F2173" s="82"/>
      <c r="G2173" s="51"/>
    </row>
    <row r="2174" spans="1:7" s="5" customFormat="1" x14ac:dyDescent="0.25">
      <c r="A2174" s="12"/>
      <c r="F2174" s="82"/>
      <c r="G2174" s="51"/>
    </row>
    <row r="2175" spans="1:7" s="5" customFormat="1" x14ac:dyDescent="0.25">
      <c r="A2175" s="12"/>
      <c r="F2175" s="82"/>
      <c r="G2175" s="51"/>
    </row>
    <row r="2176" spans="1:7" s="5" customFormat="1" x14ac:dyDescent="0.25">
      <c r="A2176" s="12"/>
      <c r="F2176" s="82"/>
      <c r="G2176" s="51"/>
    </row>
    <row r="2177" spans="1:7" s="5" customFormat="1" x14ac:dyDescent="0.25">
      <c r="A2177" s="12"/>
      <c r="F2177" s="82"/>
      <c r="G2177" s="51"/>
    </row>
    <row r="2178" spans="1:7" s="5" customFormat="1" x14ac:dyDescent="0.25">
      <c r="A2178" s="12"/>
      <c r="F2178" s="82"/>
      <c r="G2178" s="51"/>
    </row>
    <row r="2179" spans="1:7" s="5" customFormat="1" x14ac:dyDescent="0.25">
      <c r="A2179" s="12"/>
      <c r="F2179" s="82"/>
      <c r="G2179" s="51"/>
    </row>
    <row r="2180" spans="1:7" s="5" customFormat="1" x14ac:dyDescent="0.25">
      <c r="A2180" s="12"/>
      <c r="F2180" s="82"/>
      <c r="G2180" s="51"/>
    </row>
    <row r="2181" spans="1:7" s="5" customFormat="1" x14ac:dyDescent="0.25">
      <c r="A2181" s="12"/>
      <c r="F2181" s="82"/>
      <c r="G2181" s="51"/>
    </row>
    <row r="2182" spans="1:7" s="5" customFormat="1" x14ac:dyDescent="0.25">
      <c r="A2182" s="12"/>
      <c r="F2182" s="82"/>
      <c r="G2182" s="51"/>
    </row>
    <row r="2183" spans="1:7" s="5" customFormat="1" x14ac:dyDescent="0.25">
      <c r="A2183" s="12"/>
      <c r="F2183" s="82"/>
      <c r="G2183" s="51"/>
    </row>
    <row r="2184" spans="1:7" s="5" customFormat="1" x14ac:dyDescent="0.25">
      <c r="A2184" s="12"/>
      <c r="F2184" s="82"/>
      <c r="G2184" s="51"/>
    </row>
    <row r="2185" spans="1:7" s="5" customFormat="1" x14ac:dyDescent="0.25">
      <c r="A2185" s="12"/>
      <c r="F2185" s="82"/>
      <c r="G2185" s="51"/>
    </row>
    <row r="2186" spans="1:7" s="5" customFormat="1" x14ac:dyDescent="0.25">
      <c r="A2186" s="12"/>
      <c r="F2186" s="82"/>
      <c r="G2186" s="51"/>
    </row>
    <row r="2187" spans="1:7" s="5" customFormat="1" x14ac:dyDescent="0.25">
      <c r="A2187" s="12"/>
      <c r="F2187" s="82"/>
      <c r="G2187" s="51"/>
    </row>
    <row r="2188" spans="1:7" s="5" customFormat="1" x14ac:dyDescent="0.25">
      <c r="A2188" s="12"/>
      <c r="F2188" s="82"/>
      <c r="G2188" s="51"/>
    </row>
    <row r="2189" spans="1:7" s="5" customFormat="1" x14ac:dyDescent="0.25">
      <c r="A2189" s="12"/>
      <c r="F2189" s="82"/>
      <c r="G2189" s="51"/>
    </row>
    <row r="2190" spans="1:7" s="5" customFormat="1" x14ac:dyDescent="0.25">
      <c r="A2190" s="12"/>
      <c r="F2190" s="82"/>
      <c r="G2190" s="51"/>
    </row>
    <row r="2191" spans="1:7" s="5" customFormat="1" x14ac:dyDescent="0.25">
      <c r="A2191" s="12"/>
      <c r="F2191" s="82"/>
      <c r="G2191" s="51"/>
    </row>
    <row r="2192" spans="1:7" s="5" customFormat="1" x14ac:dyDescent="0.25">
      <c r="A2192" s="12"/>
      <c r="F2192" s="82"/>
      <c r="G2192" s="51"/>
    </row>
    <row r="2193" spans="1:7" s="5" customFormat="1" x14ac:dyDescent="0.25">
      <c r="A2193" s="12"/>
      <c r="F2193" s="82"/>
      <c r="G2193" s="51"/>
    </row>
    <row r="2194" spans="1:7" s="5" customFormat="1" x14ac:dyDescent="0.25">
      <c r="A2194" s="12"/>
      <c r="F2194" s="82"/>
      <c r="G2194" s="51"/>
    </row>
    <row r="2195" spans="1:7" s="5" customFormat="1" x14ac:dyDescent="0.25">
      <c r="A2195" s="12"/>
      <c r="F2195" s="82"/>
      <c r="G2195" s="51"/>
    </row>
    <row r="2196" spans="1:7" s="5" customFormat="1" x14ac:dyDescent="0.25">
      <c r="A2196" s="12"/>
      <c r="F2196" s="82"/>
      <c r="G2196" s="51"/>
    </row>
    <row r="2197" spans="1:7" s="5" customFormat="1" x14ac:dyDescent="0.25">
      <c r="A2197" s="12"/>
      <c r="F2197" s="82"/>
      <c r="G2197" s="51"/>
    </row>
    <row r="2198" spans="1:7" s="5" customFormat="1" x14ac:dyDescent="0.25">
      <c r="A2198" s="12"/>
      <c r="F2198" s="82"/>
      <c r="G2198" s="51"/>
    </row>
    <row r="2199" spans="1:7" s="5" customFormat="1" x14ac:dyDescent="0.25">
      <c r="A2199" s="12"/>
      <c r="F2199" s="82"/>
      <c r="G2199" s="51"/>
    </row>
    <row r="2200" spans="1:7" s="5" customFormat="1" x14ac:dyDescent="0.25">
      <c r="A2200" s="12"/>
      <c r="F2200" s="82"/>
      <c r="G2200" s="51"/>
    </row>
    <row r="2201" spans="1:7" s="5" customFormat="1" x14ac:dyDescent="0.25">
      <c r="A2201" s="12"/>
      <c r="F2201" s="82"/>
      <c r="G2201" s="51"/>
    </row>
    <row r="2202" spans="1:7" s="5" customFormat="1" x14ac:dyDescent="0.25">
      <c r="A2202" s="12"/>
      <c r="F2202" s="82"/>
      <c r="G2202" s="51"/>
    </row>
    <row r="2203" spans="1:7" s="5" customFormat="1" x14ac:dyDescent="0.25">
      <c r="A2203" s="12"/>
      <c r="F2203" s="82"/>
      <c r="G2203" s="51"/>
    </row>
    <row r="2204" spans="1:7" s="5" customFormat="1" x14ac:dyDescent="0.25">
      <c r="A2204" s="12"/>
      <c r="F2204" s="82"/>
      <c r="G2204" s="51"/>
    </row>
    <row r="2205" spans="1:7" s="5" customFormat="1" x14ac:dyDescent="0.25">
      <c r="A2205" s="12"/>
      <c r="F2205" s="82"/>
      <c r="G2205" s="51"/>
    </row>
    <row r="2206" spans="1:7" s="5" customFormat="1" x14ac:dyDescent="0.25">
      <c r="A2206" s="12"/>
      <c r="F2206" s="82"/>
      <c r="G2206" s="51"/>
    </row>
    <row r="2207" spans="1:7" s="5" customFormat="1" x14ac:dyDescent="0.25">
      <c r="A2207" s="12"/>
      <c r="F2207" s="82"/>
      <c r="G2207" s="51"/>
    </row>
    <row r="2208" spans="1:7" s="5" customFormat="1" x14ac:dyDescent="0.25">
      <c r="A2208" s="12"/>
      <c r="F2208" s="82"/>
      <c r="G2208" s="51"/>
    </row>
    <row r="2209" spans="1:7" s="5" customFormat="1" x14ac:dyDescent="0.25">
      <c r="A2209" s="12"/>
      <c r="F2209" s="82"/>
      <c r="G2209" s="51"/>
    </row>
    <row r="2210" spans="1:7" s="5" customFormat="1" x14ac:dyDescent="0.25">
      <c r="A2210" s="12"/>
      <c r="F2210" s="82"/>
      <c r="G2210" s="51"/>
    </row>
    <row r="2211" spans="1:7" s="5" customFormat="1" x14ac:dyDescent="0.25">
      <c r="A2211" s="12"/>
      <c r="F2211" s="82"/>
      <c r="G2211" s="51"/>
    </row>
    <row r="2212" spans="1:7" s="5" customFormat="1" x14ac:dyDescent="0.25">
      <c r="A2212" s="12"/>
      <c r="F2212" s="82"/>
      <c r="G2212" s="51"/>
    </row>
    <row r="2213" spans="1:7" s="5" customFormat="1" x14ac:dyDescent="0.25">
      <c r="A2213" s="12"/>
      <c r="F2213" s="82"/>
      <c r="G2213" s="51"/>
    </row>
    <row r="2214" spans="1:7" s="5" customFormat="1" x14ac:dyDescent="0.25">
      <c r="A2214" s="12"/>
      <c r="F2214" s="82"/>
      <c r="G2214" s="51"/>
    </row>
    <row r="2215" spans="1:7" s="5" customFormat="1" x14ac:dyDescent="0.25">
      <c r="A2215" s="12"/>
      <c r="F2215" s="82"/>
      <c r="G2215" s="51"/>
    </row>
    <row r="2216" spans="1:7" s="5" customFormat="1" x14ac:dyDescent="0.25">
      <c r="A2216" s="12"/>
      <c r="F2216" s="82"/>
      <c r="G2216" s="51"/>
    </row>
    <row r="2217" spans="1:7" s="5" customFormat="1" x14ac:dyDescent="0.25">
      <c r="A2217" s="12"/>
      <c r="F2217" s="82"/>
      <c r="G2217" s="51"/>
    </row>
    <row r="2218" spans="1:7" s="5" customFormat="1" x14ac:dyDescent="0.25">
      <c r="A2218" s="12"/>
      <c r="F2218" s="82"/>
      <c r="G2218" s="51"/>
    </row>
    <row r="2219" spans="1:7" s="5" customFormat="1" x14ac:dyDescent="0.25">
      <c r="A2219" s="12"/>
      <c r="F2219" s="82"/>
      <c r="G2219" s="51"/>
    </row>
    <row r="2220" spans="1:7" s="5" customFormat="1" x14ac:dyDescent="0.25">
      <c r="A2220" s="12"/>
      <c r="F2220" s="82"/>
      <c r="G2220" s="51"/>
    </row>
    <row r="2221" spans="1:7" s="5" customFormat="1" x14ac:dyDescent="0.25">
      <c r="A2221" s="12"/>
      <c r="F2221" s="82"/>
      <c r="G2221" s="51"/>
    </row>
    <row r="2222" spans="1:7" s="5" customFormat="1" x14ac:dyDescent="0.25">
      <c r="A2222" s="12"/>
      <c r="F2222" s="82"/>
      <c r="G2222" s="51"/>
    </row>
    <row r="2223" spans="1:7" s="5" customFormat="1" x14ac:dyDescent="0.25">
      <c r="A2223" s="12"/>
      <c r="F2223" s="82"/>
      <c r="G2223" s="51"/>
    </row>
    <row r="2224" spans="1:7" s="5" customFormat="1" x14ac:dyDescent="0.25">
      <c r="A2224" s="12"/>
      <c r="F2224" s="82"/>
      <c r="G2224" s="51"/>
    </row>
    <row r="2225" spans="1:7" s="5" customFormat="1" x14ac:dyDescent="0.25">
      <c r="A2225" s="12"/>
      <c r="F2225" s="82"/>
      <c r="G2225" s="51"/>
    </row>
    <row r="2226" spans="1:7" s="5" customFormat="1" x14ac:dyDescent="0.25">
      <c r="A2226" s="12"/>
      <c r="F2226" s="82"/>
      <c r="G2226" s="51"/>
    </row>
    <row r="2227" spans="1:7" s="5" customFormat="1" x14ac:dyDescent="0.25">
      <c r="A2227" s="12"/>
      <c r="F2227" s="82"/>
      <c r="G2227" s="51"/>
    </row>
    <row r="2228" spans="1:7" s="5" customFormat="1" x14ac:dyDescent="0.25">
      <c r="A2228" s="12"/>
      <c r="F2228" s="82"/>
      <c r="G2228" s="51"/>
    </row>
    <row r="2229" spans="1:7" s="5" customFormat="1" x14ac:dyDescent="0.25">
      <c r="A2229" s="12"/>
      <c r="F2229" s="82"/>
      <c r="G2229" s="51"/>
    </row>
    <row r="2230" spans="1:7" s="5" customFormat="1" x14ac:dyDescent="0.25">
      <c r="A2230" s="12"/>
      <c r="F2230" s="82"/>
      <c r="G2230" s="51"/>
    </row>
    <row r="2231" spans="1:7" s="5" customFormat="1" x14ac:dyDescent="0.25">
      <c r="A2231" s="12"/>
      <c r="F2231" s="82"/>
      <c r="G2231" s="51"/>
    </row>
    <row r="2232" spans="1:7" s="5" customFormat="1" x14ac:dyDescent="0.25">
      <c r="A2232" s="12"/>
      <c r="F2232" s="82"/>
      <c r="G2232" s="51"/>
    </row>
    <row r="2233" spans="1:7" s="5" customFormat="1" x14ac:dyDescent="0.25">
      <c r="A2233" s="12"/>
      <c r="F2233" s="82"/>
      <c r="G2233" s="51"/>
    </row>
    <row r="2234" spans="1:7" s="5" customFormat="1" x14ac:dyDescent="0.25">
      <c r="A2234" s="12"/>
      <c r="F2234" s="82"/>
      <c r="G2234" s="51"/>
    </row>
    <row r="2235" spans="1:7" s="5" customFormat="1" x14ac:dyDescent="0.25">
      <c r="A2235" s="12"/>
      <c r="F2235" s="82"/>
      <c r="G2235" s="51"/>
    </row>
    <row r="2236" spans="1:7" s="5" customFormat="1" x14ac:dyDescent="0.25">
      <c r="A2236" s="12"/>
      <c r="F2236" s="82"/>
      <c r="G2236" s="51"/>
    </row>
    <row r="2237" spans="1:7" s="5" customFormat="1" x14ac:dyDescent="0.25">
      <c r="A2237" s="12"/>
      <c r="F2237" s="82"/>
      <c r="G2237" s="51"/>
    </row>
    <row r="2238" spans="1:7" s="5" customFormat="1" x14ac:dyDescent="0.25">
      <c r="A2238" s="12"/>
      <c r="F2238" s="82"/>
      <c r="G2238" s="51"/>
    </row>
    <row r="2239" spans="1:7" s="5" customFormat="1" x14ac:dyDescent="0.25">
      <c r="A2239" s="12"/>
      <c r="F2239" s="82"/>
      <c r="G2239" s="51"/>
    </row>
    <row r="2240" spans="1:7" s="5" customFormat="1" x14ac:dyDescent="0.25">
      <c r="A2240" s="12"/>
      <c r="F2240" s="82"/>
      <c r="G2240" s="51"/>
    </row>
    <row r="2241" spans="1:7" s="5" customFormat="1" x14ac:dyDescent="0.25">
      <c r="A2241" s="12"/>
      <c r="F2241" s="82"/>
      <c r="G2241" s="51"/>
    </row>
    <row r="2242" spans="1:7" s="5" customFormat="1" x14ac:dyDescent="0.25">
      <c r="A2242" s="12"/>
      <c r="F2242" s="82"/>
      <c r="G2242" s="51"/>
    </row>
    <row r="2243" spans="1:7" s="5" customFormat="1" x14ac:dyDescent="0.25">
      <c r="A2243" s="12"/>
      <c r="F2243" s="82"/>
      <c r="G2243" s="51"/>
    </row>
    <row r="2244" spans="1:7" s="5" customFormat="1" x14ac:dyDescent="0.25">
      <c r="A2244" s="12"/>
      <c r="F2244" s="82"/>
      <c r="G2244" s="51"/>
    </row>
    <row r="2245" spans="1:7" s="5" customFormat="1" x14ac:dyDescent="0.25">
      <c r="A2245" s="12"/>
      <c r="F2245" s="82"/>
      <c r="G2245" s="51"/>
    </row>
    <row r="2246" spans="1:7" s="5" customFormat="1" x14ac:dyDescent="0.25">
      <c r="A2246" s="12"/>
      <c r="F2246" s="82"/>
      <c r="G2246" s="51"/>
    </row>
    <row r="2247" spans="1:7" s="5" customFormat="1" x14ac:dyDescent="0.25">
      <c r="A2247" s="12"/>
      <c r="F2247" s="82"/>
      <c r="G2247" s="51"/>
    </row>
    <row r="2248" spans="1:7" s="5" customFormat="1" x14ac:dyDescent="0.25">
      <c r="A2248" s="12"/>
      <c r="F2248" s="82"/>
      <c r="G2248" s="51"/>
    </row>
    <row r="2249" spans="1:7" s="5" customFormat="1" x14ac:dyDescent="0.25">
      <c r="A2249" s="12"/>
      <c r="F2249" s="82"/>
      <c r="G2249" s="51"/>
    </row>
    <row r="2250" spans="1:7" s="5" customFormat="1" x14ac:dyDescent="0.25">
      <c r="A2250" s="12"/>
      <c r="F2250" s="82"/>
      <c r="G2250" s="51"/>
    </row>
    <row r="2251" spans="1:7" s="5" customFormat="1" x14ac:dyDescent="0.25">
      <c r="A2251" s="12"/>
      <c r="F2251" s="82"/>
      <c r="G2251" s="51"/>
    </row>
    <row r="2252" spans="1:7" s="5" customFormat="1" x14ac:dyDescent="0.25">
      <c r="A2252" s="12"/>
      <c r="F2252" s="82"/>
      <c r="G2252" s="51"/>
    </row>
    <row r="2253" spans="1:7" s="5" customFormat="1" x14ac:dyDescent="0.25">
      <c r="A2253" s="12"/>
      <c r="F2253" s="82"/>
      <c r="G2253" s="51"/>
    </row>
    <row r="2254" spans="1:7" s="5" customFormat="1" x14ac:dyDescent="0.25">
      <c r="A2254" s="12"/>
      <c r="F2254" s="82"/>
      <c r="G2254" s="51"/>
    </row>
    <row r="2255" spans="1:7" s="5" customFormat="1" x14ac:dyDescent="0.25">
      <c r="A2255" s="12"/>
      <c r="F2255" s="82"/>
      <c r="G2255" s="51"/>
    </row>
    <row r="2256" spans="1:7" s="5" customFormat="1" x14ac:dyDescent="0.25">
      <c r="A2256" s="12"/>
      <c r="F2256" s="82"/>
      <c r="G2256" s="51"/>
    </row>
    <row r="2257" spans="1:7" s="5" customFormat="1" x14ac:dyDescent="0.25">
      <c r="A2257" s="12"/>
      <c r="F2257" s="82"/>
      <c r="G2257" s="51"/>
    </row>
    <row r="2258" spans="1:7" s="5" customFormat="1" x14ac:dyDescent="0.25">
      <c r="A2258" s="12"/>
      <c r="F2258" s="82"/>
      <c r="G2258" s="51"/>
    </row>
    <row r="2259" spans="1:7" s="5" customFormat="1" x14ac:dyDescent="0.25">
      <c r="A2259" s="12"/>
      <c r="F2259" s="82"/>
      <c r="G2259" s="51"/>
    </row>
    <row r="2260" spans="1:7" s="5" customFormat="1" x14ac:dyDescent="0.25">
      <c r="A2260" s="12"/>
      <c r="F2260" s="82"/>
      <c r="G2260" s="51"/>
    </row>
    <row r="2261" spans="1:7" s="5" customFormat="1" x14ac:dyDescent="0.25">
      <c r="A2261" s="12"/>
      <c r="F2261" s="82"/>
      <c r="G2261" s="51"/>
    </row>
    <row r="2262" spans="1:7" s="5" customFormat="1" x14ac:dyDescent="0.25">
      <c r="A2262" s="12"/>
      <c r="F2262" s="82"/>
      <c r="G2262" s="51"/>
    </row>
    <row r="2263" spans="1:7" s="5" customFormat="1" x14ac:dyDescent="0.25">
      <c r="A2263" s="12"/>
      <c r="F2263" s="82"/>
      <c r="G2263" s="51"/>
    </row>
    <row r="2264" spans="1:7" s="5" customFormat="1" x14ac:dyDescent="0.25">
      <c r="A2264" s="12"/>
      <c r="F2264" s="82"/>
      <c r="G2264" s="51"/>
    </row>
    <row r="2265" spans="1:7" s="5" customFormat="1" x14ac:dyDescent="0.25">
      <c r="A2265" s="12"/>
      <c r="F2265" s="82"/>
      <c r="G2265" s="51"/>
    </row>
    <row r="2266" spans="1:7" s="5" customFormat="1" x14ac:dyDescent="0.25">
      <c r="A2266" s="12"/>
      <c r="F2266" s="82"/>
      <c r="G2266" s="51"/>
    </row>
    <row r="2267" spans="1:7" s="5" customFormat="1" x14ac:dyDescent="0.25">
      <c r="A2267" s="12"/>
      <c r="F2267" s="82"/>
      <c r="G2267" s="51"/>
    </row>
    <row r="2268" spans="1:7" s="5" customFormat="1" x14ac:dyDescent="0.25">
      <c r="A2268" s="12"/>
      <c r="F2268" s="82"/>
      <c r="G2268" s="51"/>
    </row>
    <row r="2269" spans="1:7" s="5" customFormat="1" x14ac:dyDescent="0.25">
      <c r="A2269" s="12"/>
      <c r="F2269" s="82"/>
      <c r="G2269" s="51"/>
    </row>
    <row r="2270" spans="1:7" s="5" customFormat="1" x14ac:dyDescent="0.25">
      <c r="A2270" s="12"/>
      <c r="F2270" s="82"/>
      <c r="G2270" s="51"/>
    </row>
    <row r="2271" spans="1:7" s="5" customFormat="1" x14ac:dyDescent="0.25">
      <c r="A2271" s="12"/>
      <c r="F2271" s="82"/>
      <c r="G2271" s="51"/>
    </row>
    <row r="2272" spans="1:7" s="5" customFormat="1" x14ac:dyDescent="0.25">
      <c r="A2272" s="12"/>
      <c r="F2272" s="82"/>
      <c r="G2272" s="51"/>
    </row>
    <row r="2273" spans="1:7" s="5" customFormat="1" x14ac:dyDescent="0.25">
      <c r="A2273" s="12"/>
      <c r="F2273" s="82"/>
      <c r="G2273" s="51"/>
    </row>
    <row r="2274" spans="1:7" s="5" customFormat="1" x14ac:dyDescent="0.25">
      <c r="A2274" s="12"/>
      <c r="F2274" s="82"/>
      <c r="G2274" s="51"/>
    </row>
    <row r="2275" spans="1:7" s="5" customFormat="1" x14ac:dyDescent="0.25">
      <c r="A2275" s="12"/>
      <c r="F2275" s="82"/>
      <c r="G2275" s="51"/>
    </row>
    <row r="2276" spans="1:7" s="5" customFormat="1" x14ac:dyDescent="0.25">
      <c r="A2276" s="12"/>
      <c r="F2276" s="82"/>
      <c r="G2276" s="51"/>
    </row>
    <row r="2277" spans="1:7" s="5" customFormat="1" x14ac:dyDescent="0.25">
      <c r="A2277" s="12"/>
      <c r="F2277" s="82"/>
      <c r="G2277" s="51"/>
    </row>
    <row r="2278" spans="1:7" s="5" customFormat="1" x14ac:dyDescent="0.25">
      <c r="A2278" s="12"/>
      <c r="F2278" s="82"/>
      <c r="G2278" s="51"/>
    </row>
    <row r="2279" spans="1:7" s="5" customFormat="1" x14ac:dyDescent="0.25">
      <c r="A2279" s="12"/>
      <c r="F2279" s="82"/>
      <c r="G2279" s="51"/>
    </row>
    <row r="2280" spans="1:7" s="5" customFormat="1" x14ac:dyDescent="0.25">
      <c r="A2280" s="12"/>
      <c r="F2280" s="82"/>
      <c r="G2280" s="51"/>
    </row>
    <row r="2281" spans="1:7" s="5" customFormat="1" x14ac:dyDescent="0.25">
      <c r="A2281" s="12"/>
      <c r="F2281" s="82"/>
      <c r="G2281" s="51"/>
    </row>
    <row r="2282" spans="1:7" s="5" customFormat="1" x14ac:dyDescent="0.25">
      <c r="A2282" s="12"/>
      <c r="F2282" s="82"/>
      <c r="G2282" s="51"/>
    </row>
    <row r="2283" spans="1:7" s="5" customFormat="1" x14ac:dyDescent="0.25">
      <c r="A2283" s="12"/>
      <c r="F2283" s="82"/>
      <c r="G2283" s="51"/>
    </row>
    <row r="2284" spans="1:7" s="5" customFormat="1" x14ac:dyDescent="0.25">
      <c r="A2284" s="12"/>
      <c r="F2284" s="82"/>
      <c r="G2284" s="51"/>
    </row>
    <row r="2285" spans="1:7" s="5" customFormat="1" x14ac:dyDescent="0.25">
      <c r="A2285" s="12"/>
      <c r="F2285" s="82"/>
      <c r="G2285" s="51"/>
    </row>
    <row r="2286" spans="1:7" s="5" customFormat="1" x14ac:dyDescent="0.25">
      <c r="A2286" s="12"/>
      <c r="F2286" s="82"/>
      <c r="G2286" s="51"/>
    </row>
    <row r="2287" spans="1:7" s="5" customFormat="1" x14ac:dyDescent="0.25">
      <c r="A2287" s="12"/>
      <c r="F2287" s="82"/>
      <c r="G2287" s="51"/>
    </row>
    <row r="2288" spans="1:7" s="5" customFormat="1" x14ac:dyDescent="0.25">
      <c r="A2288" s="12"/>
      <c r="F2288" s="82"/>
      <c r="G2288" s="51"/>
    </row>
    <row r="2289" spans="1:7" s="5" customFormat="1" x14ac:dyDescent="0.25">
      <c r="A2289" s="12"/>
      <c r="F2289" s="82"/>
      <c r="G2289" s="51"/>
    </row>
    <row r="2290" spans="1:7" s="5" customFormat="1" x14ac:dyDescent="0.25">
      <c r="A2290" s="12"/>
      <c r="F2290" s="82"/>
      <c r="G2290" s="51"/>
    </row>
    <row r="2291" spans="1:7" s="5" customFormat="1" x14ac:dyDescent="0.25">
      <c r="A2291" s="12"/>
      <c r="F2291" s="82"/>
      <c r="G2291" s="51"/>
    </row>
    <row r="2292" spans="1:7" s="5" customFormat="1" x14ac:dyDescent="0.25">
      <c r="A2292" s="12"/>
      <c r="F2292" s="82"/>
      <c r="G2292" s="51"/>
    </row>
    <row r="2293" spans="1:7" s="5" customFormat="1" x14ac:dyDescent="0.25">
      <c r="A2293" s="12"/>
      <c r="F2293" s="82"/>
      <c r="G2293" s="51"/>
    </row>
    <row r="2294" spans="1:7" s="5" customFormat="1" x14ac:dyDescent="0.25">
      <c r="A2294" s="12"/>
      <c r="F2294" s="82"/>
      <c r="G2294" s="51"/>
    </row>
    <row r="2295" spans="1:7" s="5" customFormat="1" x14ac:dyDescent="0.25">
      <c r="A2295" s="12"/>
      <c r="F2295" s="82"/>
      <c r="G2295" s="51"/>
    </row>
    <row r="2296" spans="1:7" s="5" customFormat="1" x14ac:dyDescent="0.25">
      <c r="A2296" s="12"/>
      <c r="F2296" s="82"/>
      <c r="G2296" s="51"/>
    </row>
    <row r="2297" spans="1:7" s="5" customFormat="1" x14ac:dyDescent="0.25">
      <c r="A2297" s="12"/>
      <c r="F2297" s="82"/>
      <c r="G2297" s="51"/>
    </row>
    <row r="2298" spans="1:7" s="5" customFormat="1" x14ac:dyDescent="0.25">
      <c r="A2298" s="12"/>
      <c r="F2298" s="82"/>
      <c r="G2298" s="51"/>
    </row>
    <row r="2299" spans="1:7" s="5" customFormat="1" x14ac:dyDescent="0.25">
      <c r="A2299" s="12"/>
      <c r="F2299" s="82"/>
      <c r="G2299" s="51"/>
    </row>
    <row r="2300" spans="1:7" s="5" customFormat="1" x14ac:dyDescent="0.25">
      <c r="A2300" s="12"/>
      <c r="F2300" s="82"/>
      <c r="G2300" s="51"/>
    </row>
    <row r="2301" spans="1:7" s="5" customFormat="1" x14ac:dyDescent="0.25">
      <c r="A2301" s="12"/>
      <c r="F2301" s="82"/>
      <c r="G2301" s="51"/>
    </row>
    <row r="2302" spans="1:7" s="5" customFormat="1" x14ac:dyDescent="0.25">
      <c r="A2302" s="12"/>
      <c r="F2302" s="82"/>
      <c r="G2302" s="51"/>
    </row>
    <row r="2303" spans="1:7" s="5" customFormat="1" x14ac:dyDescent="0.25">
      <c r="A2303" s="12"/>
      <c r="F2303" s="82"/>
      <c r="G2303" s="51"/>
    </row>
    <row r="2304" spans="1:7" s="5" customFormat="1" x14ac:dyDescent="0.25">
      <c r="A2304" s="12"/>
      <c r="F2304" s="82"/>
      <c r="G2304" s="51"/>
    </row>
    <row r="2305" spans="1:7" s="5" customFormat="1" x14ac:dyDescent="0.25">
      <c r="A2305" s="12"/>
      <c r="F2305" s="82"/>
      <c r="G2305" s="51"/>
    </row>
    <row r="2306" spans="1:7" s="5" customFormat="1" x14ac:dyDescent="0.25">
      <c r="A2306" s="12"/>
      <c r="F2306" s="82"/>
      <c r="G2306" s="51"/>
    </row>
    <row r="2307" spans="1:7" s="5" customFormat="1" x14ac:dyDescent="0.25">
      <c r="A2307" s="12"/>
      <c r="F2307" s="82"/>
      <c r="G2307" s="51"/>
    </row>
    <row r="2308" spans="1:7" s="5" customFormat="1" x14ac:dyDescent="0.25">
      <c r="A2308" s="12"/>
      <c r="F2308" s="82"/>
      <c r="G2308" s="51"/>
    </row>
    <row r="2309" spans="1:7" s="5" customFormat="1" x14ac:dyDescent="0.25">
      <c r="A2309" s="12"/>
      <c r="F2309" s="82"/>
      <c r="G2309" s="51"/>
    </row>
    <row r="2310" spans="1:7" s="5" customFormat="1" x14ac:dyDescent="0.25">
      <c r="A2310" s="12"/>
      <c r="F2310" s="82"/>
      <c r="G2310" s="51"/>
    </row>
    <row r="2311" spans="1:7" s="5" customFormat="1" x14ac:dyDescent="0.25">
      <c r="A2311" s="12"/>
      <c r="F2311" s="82"/>
      <c r="G2311" s="51"/>
    </row>
    <row r="2312" spans="1:7" s="5" customFormat="1" x14ac:dyDescent="0.25">
      <c r="A2312" s="12"/>
      <c r="F2312" s="82"/>
      <c r="G2312" s="51"/>
    </row>
    <row r="2313" spans="1:7" s="5" customFormat="1" x14ac:dyDescent="0.25">
      <c r="A2313" s="12"/>
      <c r="F2313" s="82"/>
      <c r="G2313" s="51"/>
    </row>
    <row r="2314" spans="1:7" s="5" customFormat="1" x14ac:dyDescent="0.25">
      <c r="A2314" s="12"/>
      <c r="F2314" s="82"/>
      <c r="G2314" s="51"/>
    </row>
    <row r="2315" spans="1:7" s="5" customFormat="1" x14ac:dyDescent="0.25">
      <c r="A2315" s="12"/>
      <c r="F2315" s="82"/>
      <c r="G2315" s="51"/>
    </row>
    <row r="2316" spans="1:7" s="5" customFormat="1" x14ac:dyDescent="0.25">
      <c r="A2316" s="12"/>
      <c r="F2316" s="82"/>
      <c r="G2316" s="51"/>
    </row>
    <row r="2317" spans="1:7" s="5" customFormat="1" x14ac:dyDescent="0.25">
      <c r="A2317" s="12"/>
      <c r="F2317" s="82"/>
      <c r="G2317" s="51"/>
    </row>
    <row r="2318" spans="1:7" s="5" customFormat="1" x14ac:dyDescent="0.25">
      <c r="A2318" s="12"/>
      <c r="F2318" s="82"/>
      <c r="G2318" s="51"/>
    </row>
    <row r="2319" spans="1:7" s="5" customFormat="1" x14ac:dyDescent="0.25">
      <c r="A2319" s="12"/>
      <c r="F2319" s="82"/>
      <c r="G2319" s="51"/>
    </row>
    <row r="2320" spans="1:7" s="5" customFormat="1" x14ac:dyDescent="0.25">
      <c r="A2320" s="12"/>
      <c r="F2320" s="82"/>
      <c r="G2320" s="51"/>
    </row>
    <row r="2321" spans="1:7" s="5" customFormat="1" x14ac:dyDescent="0.25">
      <c r="A2321" s="12"/>
      <c r="F2321" s="82"/>
      <c r="G2321" s="51"/>
    </row>
    <row r="2322" spans="1:7" s="5" customFormat="1" x14ac:dyDescent="0.25">
      <c r="A2322" s="12"/>
      <c r="F2322" s="82"/>
      <c r="G2322" s="51"/>
    </row>
    <row r="2323" spans="1:7" s="5" customFormat="1" x14ac:dyDescent="0.25">
      <c r="A2323" s="12"/>
      <c r="F2323" s="82"/>
      <c r="G2323" s="51"/>
    </row>
    <row r="2324" spans="1:7" s="5" customFormat="1" x14ac:dyDescent="0.25">
      <c r="A2324" s="12"/>
      <c r="F2324" s="82"/>
      <c r="G2324" s="51"/>
    </row>
    <row r="2325" spans="1:7" s="5" customFormat="1" x14ac:dyDescent="0.25">
      <c r="A2325" s="12"/>
      <c r="F2325" s="82"/>
      <c r="G2325" s="51"/>
    </row>
    <row r="2326" spans="1:7" s="5" customFormat="1" x14ac:dyDescent="0.25">
      <c r="A2326" s="12"/>
      <c r="F2326" s="82"/>
      <c r="G2326" s="51"/>
    </row>
    <row r="2327" spans="1:7" s="5" customFormat="1" x14ac:dyDescent="0.25">
      <c r="A2327" s="12"/>
      <c r="F2327" s="82"/>
      <c r="G2327" s="51"/>
    </row>
    <row r="2328" spans="1:7" s="5" customFormat="1" x14ac:dyDescent="0.25">
      <c r="A2328" s="12"/>
      <c r="F2328" s="82"/>
      <c r="G2328" s="51"/>
    </row>
    <row r="2329" spans="1:7" s="5" customFormat="1" x14ac:dyDescent="0.25">
      <c r="A2329" s="12"/>
      <c r="F2329" s="82"/>
      <c r="G2329" s="51"/>
    </row>
    <row r="2330" spans="1:7" s="5" customFormat="1" x14ac:dyDescent="0.25">
      <c r="A2330" s="12"/>
      <c r="F2330" s="82"/>
      <c r="G2330" s="51"/>
    </row>
    <row r="2331" spans="1:7" s="5" customFormat="1" x14ac:dyDescent="0.25">
      <c r="A2331" s="12"/>
      <c r="F2331" s="82"/>
      <c r="G2331" s="51"/>
    </row>
    <row r="2332" spans="1:7" s="5" customFormat="1" x14ac:dyDescent="0.25">
      <c r="A2332" s="12"/>
      <c r="F2332" s="82"/>
      <c r="G2332" s="51"/>
    </row>
    <row r="2333" spans="1:7" s="5" customFormat="1" x14ac:dyDescent="0.25">
      <c r="A2333" s="12"/>
      <c r="F2333" s="82"/>
      <c r="G2333" s="51"/>
    </row>
    <row r="2334" spans="1:7" s="5" customFormat="1" x14ac:dyDescent="0.25">
      <c r="A2334" s="12"/>
      <c r="F2334" s="82"/>
      <c r="G2334" s="51"/>
    </row>
    <row r="2335" spans="1:7" s="5" customFormat="1" x14ac:dyDescent="0.25">
      <c r="A2335" s="12"/>
      <c r="F2335" s="82"/>
      <c r="G2335" s="51"/>
    </row>
    <row r="2336" spans="1:7" s="5" customFormat="1" x14ac:dyDescent="0.25">
      <c r="A2336" s="12"/>
      <c r="F2336" s="82"/>
      <c r="G2336" s="51"/>
    </row>
    <row r="2337" spans="1:7" s="5" customFormat="1" x14ac:dyDescent="0.25">
      <c r="A2337" s="12"/>
      <c r="F2337" s="82"/>
      <c r="G2337" s="51"/>
    </row>
    <row r="2338" spans="1:7" s="5" customFormat="1" x14ac:dyDescent="0.25">
      <c r="A2338" s="12"/>
      <c r="F2338" s="82"/>
      <c r="G2338" s="51"/>
    </row>
    <row r="2339" spans="1:7" s="5" customFormat="1" x14ac:dyDescent="0.25">
      <c r="A2339" s="12"/>
      <c r="F2339" s="82"/>
      <c r="G2339" s="51"/>
    </row>
    <row r="2340" spans="1:7" s="5" customFormat="1" x14ac:dyDescent="0.25">
      <c r="A2340" s="12"/>
      <c r="F2340" s="82"/>
      <c r="G2340" s="51"/>
    </row>
    <row r="2341" spans="1:7" s="5" customFormat="1" x14ac:dyDescent="0.25">
      <c r="A2341" s="12"/>
      <c r="F2341" s="82"/>
      <c r="G2341" s="51"/>
    </row>
    <row r="2342" spans="1:7" s="5" customFormat="1" x14ac:dyDescent="0.25">
      <c r="A2342" s="12"/>
      <c r="F2342" s="82"/>
      <c r="G2342" s="51"/>
    </row>
    <row r="2343" spans="1:7" s="5" customFormat="1" x14ac:dyDescent="0.25">
      <c r="A2343" s="12"/>
      <c r="F2343" s="82"/>
      <c r="G2343" s="51"/>
    </row>
    <row r="2344" spans="1:7" s="5" customFormat="1" x14ac:dyDescent="0.25">
      <c r="A2344" s="12"/>
      <c r="F2344" s="82"/>
      <c r="G2344" s="51"/>
    </row>
    <row r="2345" spans="1:7" s="5" customFormat="1" x14ac:dyDescent="0.25">
      <c r="A2345" s="12"/>
      <c r="F2345" s="82"/>
      <c r="G2345" s="51"/>
    </row>
    <row r="2346" spans="1:7" s="5" customFormat="1" x14ac:dyDescent="0.25">
      <c r="A2346" s="12"/>
      <c r="F2346" s="82"/>
      <c r="G2346" s="51"/>
    </row>
    <row r="2347" spans="1:7" s="5" customFormat="1" x14ac:dyDescent="0.25">
      <c r="A2347" s="12"/>
      <c r="F2347" s="82"/>
      <c r="G2347" s="51"/>
    </row>
    <row r="2348" spans="1:7" s="5" customFormat="1" x14ac:dyDescent="0.25">
      <c r="A2348" s="12"/>
      <c r="F2348" s="82"/>
      <c r="G2348" s="51"/>
    </row>
    <row r="2349" spans="1:7" s="5" customFormat="1" x14ac:dyDescent="0.25">
      <c r="A2349" s="12"/>
      <c r="F2349" s="82"/>
      <c r="G2349" s="51"/>
    </row>
    <row r="2350" spans="1:7" s="5" customFormat="1" x14ac:dyDescent="0.25">
      <c r="A2350" s="12"/>
      <c r="F2350" s="82"/>
      <c r="G2350" s="51"/>
    </row>
    <row r="2351" spans="1:7" s="5" customFormat="1" x14ac:dyDescent="0.25">
      <c r="A2351" s="12"/>
      <c r="F2351" s="82"/>
      <c r="G2351" s="51"/>
    </row>
    <row r="2352" spans="1:7" s="5" customFormat="1" x14ac:dyDescent="0.25">
      <c r="A2352" s="12"/>
      <c r="F2352" s="82"/>
      <c r="G2352" s="51"/>
    </row>
    <row r="2353" spans="1:7" s="5" customFormat="1" x14ac:dyDescent="0.25">
      <c r="A2353" s="12"/>
      <c r="F2353" s="82"/>
      <c r="G2353" s="51"/>
    </row>
    <row r="2354" spans="1:7" s="5" customFormat="1" x14ac:dyDescent="0.25">
      <c r="A2354" s="12"/>
      <c r="F2354" s="82"/>
      <c r="G2354" s="51"/>
    </row>
    <row r="2355" spans="1:7" s="5" customFormat="1" x14ac:dyDescent="0.25">
      <c r="A2355" s="12"/>
      <c r="F2355" s="82"/>
      <c r="G2355" s="51"/>
    </row>
    <row r="2356" spans="1:7" s="5" customFormat="1" x14ac:dyDescent="0.25">
      <c r="A2356" s="12"/>
      <c r="F2356" s="82"/>
      <c r="G2356" s="51"/>
    </row>
    <row r="2357" spans="1:7" s="5" customFormat="1" x14ac:dyDescent="0.25">
      <c r="A2357" s="12"/>
      <c r="F2357" s="82"/>
      <c r="G2357" s="51"/>
    </row>
    <row r="2358" spans="1:7" s="5" customFormat="1" x14ac:dyDescent="0.25">
      <c r="A2358" s="12"/>
      <c r="F2358" s="82"/>
      <c r="G2358" s="51"/>
    </row>
    <row r="2359" spans="1:7" s="5" customFormat="1" x14ac:dyDescent="0.25">
      <c r="A2359" s="12"/>
      <c r="F2359" s="82"/>
      <c r="G2359" s="51"/>
    </row>
    <row r="2360" spans="1:7" s="5" customFormat="1" x14ac:dyDescent="0.25">
      <c r="A2360" s="12"/>
      <c r="F2360" s="82"/>
      <c r="G2360" s="51"/>
    </row>
    <row r="2361" spans="1:7" s="5" customFormat="1" x14ac:dyDescent="0.25">
      <c r="A2361" s="12"/>
      <c r="F2361" s="82"/>
      <c r="G2361" s="51"/>
    </row>
    <row r="2362" spans="1:7" s="5" customFormat="1" x14ac:dyDescent="0.25">
      <c r="A2362" s="12"/>
      <c r="F2362" s="82"/>
      <c r="G2362" s="51"/>
    </row>
    <row r="2363" spans="1:7" s="5" customFormat="1" x14ac:dyDescent="0.25">
      <c r="A2363" s="12"/>
      <c r="F2363" s="82"/>
      <c r="G2363" s="51"/>
    </row>
    <row r="2364" spans="1:7" s="5" customFormat="1" x14ac:dyDescent="0.25">
      <c r="A2364" s="12"/>
      <c r="F2364" s="82"/>
      <c r="G2364" s="51"/>
    </row>
    <row r="2365" spans="1:7" s="5" customFormat="1" x14ac:dyDescent="0.25">
      <c r="A2365" s="12"/>
      <c r="F2365" s="82"/>
      <c r="G2365" s="51"/>
    </row>
    <row r="2366" spans="1:7" s="5" customFormat="1" x14ac:dyDescent="0.25">
      <c r="A2366" s="12"/>
      <c r="F2366" s="82"/>
      <c r="G2366" s="51"/>
    </row>
    <row r="2367" spans="1:7" s="5" customFormat="1" x14ac:dyDescent="0.25">
      <c r="A2367" s="12"/>
      <c r="F2367" s="82"/>
      <c r="G2367" s="51"/>
    </row>
    <row r="2368" spans="1:7" s="5" customFormat="1" x14ac:dyDescent="0.25">
      <c r="A2368" s="12"/>
      <c r="F2368" s="82"/>
      <c r="G2368" s="51"/>
    </row>
    <row r="2369" spans="1:7" s="5" customFormat="1" x14ac:dyDescent="0.25">
      <c r="A2369" s="12"/>
      <c r="F2369" s="82"/>
      <c r="G2369" s="51"/>
    </row>
    <row r="2370" spans="1:7" s="5" customFormat="1" x14ac:dyDescent="0.25">
      <c r="A2370" s="12"/>
      <c r="F2370" s="82"/>
      <c r="G2370" s="51"/>
    </row>
    <row r="2371" spans="1:7" s="5" customFormat="1" x14ac:dyDescent="0.25">
      <c r="A2371" s="12"/>
      <c r="F2371" s="82"/>
      <c r="G2371" s="51"/>
    </row>
    <row r="2372" spans="1:7" s="5" customFormat="1" x14ac:dyDescent="0.25">
      <c r="A2372" s="12"/>
      <c r="F2372" s="82"/>
      <c r="G2372" s="51"/>
    </row>
    <row r="2373" spans="1:7" s="5" customFormat="1" x14ac:dyDescent="0.25">
      <c r="A2373" s="12"/>
      <c r="F2373" s="82"/>
      <c r="G2373" s="51"/>
    </row>
    <row r="2374" spans="1:7" s="5" customFormat="1" x14ac:dyDescent="0.25">
      <c r="A2374" s="12"/>
      <c r="F2374" s="82"/>
      <c r="G2374" s="51"/>
    </row>
    <row r="2375" spans="1:7" s="5" customFormat="1" x14ac:dyDescent="0.25">
      <c r="A2375" s="12"/>
      <c r="F2375" s="82"/>
      <c r="G2375" s="51"/>
    </row>
    <row r="2376" spans="1:7" s="5" customFormat="1" x14ac:dyDescent="0.25">
      <c r="A2376" s="12"/>
      <c r="F2376" s="82"/>
      <c r="G2376" s="51"/>
    </row>
    <row r="2377" spans="1:7" s="5" customFormat="1" x14ac:dyDescent="0.25">
      <c r="A2377" s="12"/>
      <c r="F2377" s="82"/>
      <c r="G2377" s="51"/>
    </row>
    <row r="2378" spans="1:7" s="5" customFormat="1" x14ac:dyDescent="0.25">
      <c r="A2378" s="12"/>
      <c r="F2378" s="82"/>
      <c r="G2378" s="51"/>
    </row>
    <row r="2379" spans="1:7" s="5" customFormat="1" x14ac:dyDescent="0.25">
      <c r="A2379" s="12"/>
      <c r="F2379" s="82"/>
      <c r="G2379" s="51"/>
    </row>
    <row r="2380" spans="1:7" s="5" customFormat="1" x14ac:dyDescent="0.25">
      <c r="A2380" s="12"/>
      <c r="F2380" s="82"/>
      <c r="G2380" s="51"/>
    </row>
    <row r="2381" spans="1:7" s="5" customFormat="1" x14ac:dyDescent="0.25">
      <c r="A2381" s="12"/>
      <c r="F2381" s="82"/>
      <c r="G2381" s="51"/>
    </row>
    <row r="2382" spans="1:7" s="5" customFormat="1" x14ac:dyDescent="0.25">
      <c r="A2382" s="12"/>
      <c r="F2382" s="82"/>
      <c r="G2382" s="51"/>
    </row>
    <row r="2383" spans="1:7" s="5" customFormat="1" x14ac:dyDescent="0.25">
      <c r="A2383" s="12"/>
      <c r="F2383" s="82"/>
      <c r="G2383" s="51"/>
    </row>
    <row r="2384" spans="1:7" s="5" customFormat="1" x14ac:dyDescent="0.25">
      <c r="A2384" s="12"/>
      <c r="F2384" s="82"/>
      <c r="G2384" s="51"/>
    </row>
    <row r="2385" spans="1:7" s="5" customFormat="1" x14ac:dyDescent="0.25">
      <c r="A2385" s="12"/>
      <c r="F2385" s="82"/>
      <c r="G2385" s="51"/>
    </row>
    <row r="2386" spans="1:7" s="5" customFormat="1" x14ac:dyDescent="0.25">
      <c r="A2386" s="12"/>
      <c r="F2386" s="82"/>
      <c r="G2386" s="51"/>
    </row>
    <row r="2387" spans="1:7" s="5" customFormat="1" x14ac:dyDescent="0.25">
      <c r="A2387" s="12"/>
      <c r="F2387" s="82"/>
      <c r="G2387" s="51"/>
    </row>
    <row r="2388" spans="1:7" s="5" customFormat="1" x14ac:dyDescent="0.25">
      <c r="A2388" s="12"/>
      <c r="F2388" s="82"/>
      <c r="G2388" s="51"/>
    </row>
    <row r="2389" spans="1:7" s="5" customFormat="1" x14ac:dyDescent="0.25">
      <c r="A2389" s="12"/>
      <c r="F2389" s="82"/>
      <c r="G2389" s="51"/>
    </row>
    <row r="2390" spans="1:7" s="5" customFormat="1" x14ac:dyDescent="0.25">
      <c r="A2390" s="12"/>
      <c r="F2390" s="82"/>
      <c r="G2390" s="51"/>
    </row>
    <row r="2391" spans="1:7" s="5" customFormat="1" x14ac:dyDescent="0.25">
      <c r="A2391" s="12"/>
      <c r="F2391" s="82"/>
      <c r="G2391" s="51"/>
    </row>
    <row r="2392" spans="1:7" s="5" customFormat="1" x14ac:dyDescent="0.25">
      <c r="A2392" s="12"/>
      <c r="F2392" s="82"/>
      <c r="G2392" s="51"/>
    </row>
    <row r="2393" spans="1:7" s="5" customFormat="1" x14ac:dyDescent="0.25">
      <c r="A2393" s="12"/>
      <c r="F2393" s="82"/>
      <c r="G2393" s="51"/>
    </row>
    <row r="2394" spans="1:7" s="5" customFormat="1" x14ac:dyDescent="0.25">
      <c r="A2394" s="12"/>
      <c r="F2394" s="82"/>
      <c r="G2394" s="51"/>
    </row>
    <row r="2395" spans="1:7" s="5" customFormat="1" x14ac:dyDescent="0.25">
      <c r="A2395" s="12"/>
      <c r="F2395" s="82"/>
      <c r="G2395" s="51"/>
    </row>
    <row r="2396" spans="1:7" s="5" customFormat="1" x14ac:dyDescent="0.25">
      <c r="A2396" s="12"/>
      <c r="F2396" s="82"/>
      <c r="G2396" s="51"/>
    </row>
    <row r="2397" spans="1:7" s="5" customFormat="1" x14ac:dyDescent="0.25">
      <c r="A2397" s="12"/>
      <c r="F2397" s="82"/>
      <c r="G2397" s="51"/>
    </row>
    <row r="2398" spans="1:7" s="5" customFormat="1" x14ac:dyDescent="0.25">
      <c r="A2398" s="12"/>
      <c r="F2398" s="82"/>
      <c r="G2398" s="51"/>
    </row>
    <row r="2399" spans="1:7" s="5" customFormat="1" x14ac:dyDescent="0.25">
      <c r="A2399" s="12"/>
      <c r="F2399" s="82"/>
      <c r="G2399" s="51"/>
    </row>
    <row r="2400" spans="1:7" s="5" customFormat="1" x14ac:dyDescent="0.25">
      <c r="A2400" s="12"/>
      <c r="F2400" s="82"/>
      <c r="G2400" s="51"/>
    </row>
    <row r="2401" spans="1:7" s="5" customFormat="1" x14ac:dyDescent="0.25">
      <c r="A2401" s="12"/>
      <c r="F2401" s="82"/>
      <c r="G2401" s="51"/>
    </row>
    <row r="2402" spans="1:7" s="5" customFormat="1" x14ac:dyDescent="0.25">
      <c r="A2402" s="12"/>
      <c r="F2402" s="82"/>
      <c r="G2402" s="51"/>
    </row>
    <row r="2403" spans="1:7" s="5" customFormat="1" x14ac:dyDescent="0.25">
      <c r="A2403" s="12"/>
      <c r="F2403" s="82"/>
      <c r="G2403" s="51"/>
    </row>
    <row r="2404" spans="1:7" s="5" customFormat="1" x14ac:dyDescent="0.25">
      <c r="A2404" s="12"/>
      <c r="F2404" s="82"/>
      <c r="G2404" s="51"/>
    </row>
    <row r="2405" spans="1:7" s="5" customFormat="1" x14ac:dyDescent="0.25">
      <c r="A2405" s="12"/>
      <c r="F2405" s="82"/>
      <c r="G2405" s="51"/>
    </row>
    <row r="2406" spans="1:7" s="5" customFormat="1" x14ac:dyDescent="0.25">
      <c r="A2406" s="12"/>
      <c r="F2406" s="82"/>
      <c r="G2406" s="51"/>
    </row>
    <row r="2407" spans="1:7" s="5" customFormat="1" x14ac:dyDescent="0.25">
      <c r="A2407" s="12"/>
      <c r="F2407" s="82"/>
      <c r="G2407" s="51"/>
    </row>
    <row r="2408" spans="1:7" s="5" customFormat="1" x14ac:dyDescent="0.25">
      <c r="A2408" s="12"/>
      <c r="F2408" s="82"/>
      <c r="G2408" s="51"/>
    </row>
    <row r="2409" spans="1:7" s="5" customFormat="1" x14ac:dyDescent="0.25">
      <c r="A2409" s="12"/>
      <c r="F2409" s="82"/>
      <c r="G2409" s="51"/>
    </row>
    <row r="2410" spans="1:7" s="5" customFormat="1" x14ac:dyDescent="0.25">
      <c r="A2410" s="12"/>
      <c r="F2410" s="82"/>
      <c r="G2410" s="51"/>
    </row>
    <row r="2411" spans="1:7" s="5" customFormat="1" x14ac:dyDescent="0.25">
      <c r="A2411" s="12"/>
      <c r="F2411" s="82"/>
      <c r="G2411" s="51"/>
    </row>
    <row r="2412" spans="1:7" s="5" customFormat="1" x14ac:dyDescent="0.25">
      <c r="A2412" s="12"/>
      <c r="F2412" s="82"/>
      <c r="G2412" s="51"/>
    </row>
    <row r="2413" spans="1:7" s="5" customFormat="1" x14ac:dyDescent="0.25">
      <c r="A2413" s="12"/>
      <c r="F2413" s="82"/>
      <c r="G2413" s="51"/>
    </row>
    <row r="2414" spans="1:7" s="5" customFormat="1" x14ac:dyDescent="0.25">
      <c r="A2414" s="12"/>
      <c r="F2414" s="82"/>
      <c r="G2414" s="51"/>
    </row>
    <row r="2415" spans="1:7" s="5" customFormat="1" x14ac:dyDescent="0.25">
      <c r="A2415" s="12"/>
      <c r="F2415" s="82"/>
      <c r="G2415" s="51"/>
    </row>
    <row r="2416" spans="1:7" s="5" customFormat="1" x14ac:dyDescent="0.25">
      <c r="A2416" s="12"/>
      <c r="F2416" s="82"/>
      <c r="G2416" s="51"/>
    </row>
    <row r="2417" spans="1:98" s="5" customFormat="1" x14ac:dyDescent="0.25">
      <c r="A2417" s="12"/>
      <c r="F2417" s="82"/>
      <c r="G2417" s="51"/>
    </row>
    <row r="2418" spans="1:98" s="5" customFormat="1" x14ac:dyDescent="0.25">
      <c r="A2418" s="12"/>
      <c r="F2418" s="82"/>
      <c r="G2418" s="51"/>
    </row>
    <row r="2419" spans="1:98" s="5" customFormat="1" x14ac:dyDescent="0.25">
      <c r="A2419" s="12"/>
      <c r="F2419" s="82"/>
      <c r="G2419" s="51"/>
    </row>
    <row r="2420" spans="1:98" s="5" customFormat="1" x14ac:dyDescent="0.25">
      <c r="A2420" s="12"/>
      <c r="F2420" s="82"/>
      <c r="G2420" s="51"/>
    </row>
    <row r="2421" spans="1:98" s="5" customFormat="1" x14ac:dyDescent="0.25">
      <c r="A2421" s="12"/>
      <c r="F2421" s="82"/>
      <c r="G2421" s="51"/>
    </row>
    <row r="2422" spans="1:98" s="5" customFormat="1" x14ac:dyDescent="0.25">
      <c r="A2422" s="12"/>
      <c r="F2422" s="82"/>
      <c r="G2422" s="51"/>
    </row>
    <row r="2423" spans="1:98" s="5" customFormat="1" x14ac:dyDescent="0.25">
      <c r="A2423" s="12"/>
      <c r="F2423" s="82"/>
      <c r="G2423" s="51"/>
    </row>
    <row r="2424" spans="1:98" s="5" customFormat="1" x14ac:dyDescent="0.25">
      <c r="A2424" s="12"/>
      <c r="B2424" s="6"/>
      <c r="C2424" s="6"/>
      <c r="D2424" s="6"/>
      <c r="E2424" s="6"/>
      <c r="F2424" s="83"/>
      <c r="G2424" s="51"/>
    </row>
    <row r="2425" spans="1:98" s="5" customFormat="1" x14ac:dyDescent="0.25">
      <c r="A2425" s="12"/>
      <c r="B2425" s="6"/>
      <c r="C2425" s="6"/>
      <c r="D2425" s="6"/>
      <c r="E2425" s="6"/>
      <c r="F2425" s="83"/>
      <c r="G2425" s="51"/>
    </row>
    <row r="2426" spans="1:98" s="6" customFormat="1" x14ac:dyDescent="0.25">
      <c r="A2426" s="12"/>
      <c r="F2426" s="83"/>
      <c r="G2426" s="51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</row>
    <row r="2427" spans="1:98" s="6" customFormat="1" x14ac:dyDescent="0.25">
      <c r="A2427" s="12"/>
      <c r="F2427" s="83"/>
      <c r="G2427" s="51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</row>
    <row r="2428" spans="1:98" s="6" customFormat="1" x14ac:dyDescent="0.25">
      <c r="A2428" s="12"/>
      <c r="F2428" s="83"/>
      <c r="G2428" s="51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</row>
    <row r="2429" spans="1:98" s="6" customFormat="1" x14ac:dyDescent="0.25">
      <c r="A2429" s="12"/>
      <c r="F2429" s="83"/>
      <c r="G2429" s="51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</row>
    <row r="2430" spans="1:98" s="6" customFormat="1" x14ac:dyDescent="0.25">
      <c r="A2430" s="12"/>
      <c r="F2430" s="83"/>
      <c r="G2430" s="51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</row>
    <row r="2431" spans="1:98" s="6" customFormat="1" x14ac:dyDescent="0.25">
      <c r="A2431" s="12"/>
      <c r="F2431" s="83"/>
      <c r="G2431" s="51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</row>
    <row r="2432" spans="1:98" s="6" customFormat="1" x14ac:dyDescent="0.25">
      <c r="A2432" s="12"/>
      <c r="F2432" s="83"/>
      <c r="G2432" s="51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</row>
    <row r="2433" spans="1:98" s="6" customFormat="1" x14ac:dyDescent="0.25">
      <c r="A2433" s="12"/>
      <c r="F2433" s="83"/>
      <c r="G2433" s="51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</row>
    <row r="2434" spans="1:98" s="6" customFormat="1" x14ac:dyDescent="0.25">
      <c r="A2434" s="12"/>
      <c r="F2434" s="83"/>
      <c r="G2434" s="51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</row>
    <row r="2435" spans="1:98" s="6" customFormat="1" x14ac:dyDescent="0.25">
      <c r="A2435" s="12"/>
      <c r="F2435" s="83"/>
      <c r="G2435" s="51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</row>
    <row r="2436" spans="1:98" s="6" customFormat="1" x14ac:dyDescent="0.25">
      <c r="A2436" s="12"/>
      <c r="F2436" s="83"/>
      <c r="G2436" s="51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</row>
    <row r="2437" spans="1:98" s="6" customFormat="1" x14ac:dyDescent="0.25">
      <c r="A2437" s="12"/>
      <c r="F2437" s="83"/>
      <c r="G2437" s="51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</row>
    <row r="2438" spans="1:98" s="6" customFormat="1" x14ac:dyDescent="0.25">
      <c r="A2438" s="12"/>
      <c r="F2438" s="83"/>
      <c r="G2438" s="51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</row>
    <row r="2439" spans="1:98" s="6" customFormat="1" x14ac:dyDescent="0.25">
      <c r="A2439" s="12"/>
      <c r="F2439" s="83"/>
      <c r="G2439" s="51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</row>
    <row r="2440" spans="1:98" s="6" customFormat="1" x14ac:dyDescent="0.25">
      <c r="A2440" s="12"/>
      <c r="F2440" s="83"/>
      <c r="G2440" s="51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</row>
    <row r="2441" spans="1:98" s="6" customFormat="1" x14ac:dyDescent="0.25">
      <c r="A2441" s="12"/>
      <c r="F2441" s="83"/>
      <c r="G2441" s="51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</row>
    <row r="2442" spans="1:98" s="6" customFormat="1" x14ac:dyDescent="0.25">
      <c r="A2442" s="12"/>
      <c r="F2442" s="83"/>
      <c r="G2442" s="51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</row>
    <row r="2443" spans="1:98" s="6" customFormat="1" x14ac:dyDescent="0.25">
      <c r="A2443" s="12"/>
      <c r="F2443" s="83"/>
      <c r="G2443" s="51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</row>
    <row r="2444" spans="1:98" s="6" customFormat="1" x14ac:dyDescent="0.25">
      <c r="A2444" s="12"/>
      <c r="F2444" s="83"/>
      <c r="G2444" s="51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</row>
    <row r="2445" spans="1:98" s="6" customFormat="1" x14ac:dyDescent="0.25">
      <c r="A2445" s="12"/>
      <c r="F2445" s="83"/>
      <c r="G2445" s="51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</row>
    <row r="2446" spans="1:98" s="6" customFormat="1" x14ac:dyDescent="0.25">
      <c r="A2446" s="12"/>
      <c r="F2446" s="83"/>
      <c r="G2446" s="51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</row>
    <row r="2447" spans="1:98" s="6" customFormat="1" x14ac:dyDescent="0.25">
      <c r="A2447" s="12"/>
      <c r="F2447" s="83"/>
      <c r="G2447" s="51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</row>
    <row r="2448" spans="1:98" s="6" customFormat="1" x14ac:dyDescent="0.25">
      <c r="A2448" s="12"/>
      <c r="F2448" s="83"/>
      <c r="G2448" s="51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</row>
    <row r="2449" spans="1:98" s="6" customFormat="1" x14ac:dyDescent="0.25">
      <c r="A2449" s="12"/>
      <c r="F2449" s="83"/>
      <c r="G2449" s="51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</row>
    <row r="2450" spans="1:98" s="6" customFormat="1" x14ac:dyDescent="0.25">
      <c r="A2450" s="12"/>
      <c r="F2450" s="83"/>
      <c r="G2450" s="51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</row>
    <row r="2451" spans="1:98" s="6" customFormat="1" x14ac:dyDescent="0.25">
      <c r="A2451" s="12"/>
      <c r="F2451" s="83"/>
      <c r="G2451" s="51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</row>
    <row r="2452" spans="1:98" s="6" customFormat="1" x14ac:dyDescent="0.25">
      <c r="A2452" s="12"/>
      <c r="F2452" s="83"/>
      <c r="G2452" s="51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</row>
    <row r="2453" spans="1:98" s="6" customFormat="1" x14ac:dyDescent="0.25">
      <c r="A2453" s="12"/>
      <c r="F2453" s="83"/>
      <c r="G2453" s="51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</row>
    <row r="2454" spans="1:98" s="6" customFormat="1" x14ac:dyDescent="0.25">
      <c r="A2454" s="12"/>
      <c r="F2454" s="83"/>
      <c r="G2454" s="51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</row>
    <row r="2455" spans="1:98" s="6" customFormat="1" x14ac:dyDescent="0.25">
      <c r="A2455" s="12"/>
      <c r="F2455" s="83"/>
      <c r="G2455" s="51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</row>
    <row r="2456" spans="1:98" s="6" customFormat="1" x14ac:dyDescent="0.25">
      <c r="A2456" s="12"/>
      <c r="F2456" s="83"/>
      <c r="G2456" s="51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</row>
    <row r="2457" spans="1:98" s="6" customFormat="1" x14ac:dyDescent="0.25">
      <c r="A2457" s="12"/>
      <c r="F2457" s="83"/>
      <c r="G2457" s="51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</row>
    <row r="2458" spans="1:98" s="6" customFormat="1" x14ac:dyDescent="0.25">
      <c r="A2458" s="12"/>
      <c r="F2458" s="83"/>
      <c r="G2458" s="51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</row>
    <row r="2459" spans="1:98" s="6" customFormat="1" x14ac:dyDescent="0.25">
      <c r="A2459" s="12"/>
      <c r="F2459" s="83"/>
      <c r="G2459" s="51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</row>
    <row r="2460" spans="1:98" s="6" customFormat="1" x14ac:dyDescent="0.25">
      <c r="A2460" s="12"/>
      <c r="F2460" s="83"/>
      <c r="G2460" s="51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</row>
    <row r="2461" spans="1:98" s="6" customFormat="1" x14ac:dyDescent="0.25">
      <c r="A2461" s="12"/>
      <c r="F2461" s="83"/>
      <c r="G2461" s="51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</row>
    <row r="2462" spans="1:98" s="6" customFormat="1" x14ac:dyDescent="0.25">
      <c r="A2462" s="12"/>
      <c r="F2462" s="83"/>
      <c r="G2462" s="51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</row>
    <row r="2463" spans="1:98" s="6" customFormat="1" x14ac:dyDescent="0.25">
      <c r="A2463" s="12"/>
      <c r="F2463" s="83"/>
      <c r="G2463" s="51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</row>
    <row r="2464" spans="1:98" s="6" customFormat="1" x14ac:dyDescent="0.25">
      <c r="A2464" s="12"/>
      <c r="F2464" s="83"/>
      <c r="G2464" s="51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</row>
    <row r="2465" spans="1:98" s="6" customFormat="1" x14ac:dyDescent="0.25">
      <c r="A2465" s="12"/>
      <c r="F2465" s="83"/>
      <c r="G2465" s="51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</row>
    <row r="2466" spans="1:98" s="6" customFormat="1" x14ac:dyDescent="0.25">
      <c r="A2466" s="12"/>
      <c r="F2466" s="83"/>
      <c r="G2466" s="51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</row>
    <row r="2467" spans="1:98" s="6" customFormat="1" x14ac:dyDescent="0.25">
      <c r="A2467" s="12"/>
      <c r="F2467" s="83"/>
      <c r="G2467" s="51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</row>
    <row r="2468" spans="1:98" s="6" customFormat="1" x14ac:dyDescent="0.25">
      <c r="A2468" s="12"/>
      <c r="F2468" s="83"/>
      <c r="G2468" s="51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</row>
    <row r="2469" spans="1:98" s="6" customFormat="1" x14ac:dyDescent="0.25">
      <c r="A2469" s="12"/>
      <c r="F2469" s="83"/>
      <c r="G2469" s="51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</row>
    <row r="2470" spans="1:98" s="6" customFormat="1" x14ac:dyDescent="0.25">
      <c r="A2470" s="12"/>
      <c r="F2470" s="83"/>
      <c r="G2470" s="51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</row>
    <row r="2471" spans="1:98" s="6" customFormat="1" x14ac:dyDescent="0.25">
      <c r="A2471" s="12"/>
      <c r="F2471" s="83"/>
      <c r="G2471" s="51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</row>
    <row r="2472" spans="1:98" s="6" customFormat="1" x14ac:dyDescent="0.25">
      <c r="A2472" s="12"/>
      <c r="F2472" s="83"/>
      <c r="G2472" s="51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</row>
    <row r="2473" spans="1:98" s="6" customFormat="1" x14ac:dyDescent="0.25">
      <c r="A2473" s="12"/>
      <c r="F2473" s="83"/>
      <c r="G2473" s="51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</row>
    <row r="2474" spans="1:98" s="6" customFormat="1" x14ac:dyDescent="0.25">
      <c r="A2474" s="12"/>
      <c r="F2474" s="83"/>
      <c r="G2474" s="51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</row>
    <row r="2475" spans="1:98" s="6" customFormat="1" x14ac:dyDescent="0.25">
      <c r="A2475" s="12"/>
      <c r="F2475" s="83"/>
      <c r="G2475" s="51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</row>
    <row r="2476" spans="1:98" s="6" customFormat="1" x14ac:dyDescent="0.25">
      <c r="A2476" s="12"/>
      <c r="F2476" s="83"/>
      <c r="G2476" s="51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</row>
    <row r="2477" spans="1:98" s="6" customFormat="1" x14ac:dyDescent="0.25">
      <c r="A2477" s="12"/>
      <c r="F2477" s="83"/>
      <c r="G2477" s="51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</row>
    <row r="2478" spans="1:98" s="6" customFormat="1" x14ac:dyDescent="0.25">
      <c r="A2478" s="12"/>
      <c r="F2478" s="83"/>
      <c r="G2478" s="51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</row>
    <row r="2479" spans="1:98" s="6" customFormat="1" x14ac:dyDescent="0.25">
      <c r="A2479" s="12"/>
      <c r="F2479" s="83"/>
      <c r="G2479" s="51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</row>
    <row r="2480" spans="1:98" s="6" customFormat="1" x14ac:dyDescent="0.25">
      <c r="A2480" s="12"/>
      <c r="F2480" s="83"/>
      <c r="G2480" s="51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</row>
    <row r="2481" spans="1:98" s="6" customFormat="1" x14ac:dyDescent="0.25">
      <c r="A2481" s="12"/>
      <c r="F2481" s="83"/>
      <c r="G2481" s="51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</row>
    <row r="2482" spans="1:98" s="6" customFormat="1" x14ac:dyDescent="0.25">
      <c r="A2482" s="12"/>
      <c r="F2482" s="83"/>
      <c r="G2482" s="51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</row>
    <row r="2483" spans="1:98" s="6" customFormat="1" x14ac:dyDescent="0.25">
      <c r="A2483" s="12"/>
      <c r="F2483" s="83"/>
      <c r="G2483" s="51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</row>
    <row r="2484" spans="1:98" s="6" customFormat="1" x14ac:dyDescent="0.25">
      <c r="A2484" s="12"/>
      <c r="F2484" s="83"/>
      <c r="G2484" s="51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</row>
    <row r="2485" spans="1:98" s="6" customFormat="1" x14ac:dyDescent="0.25">
      <c r="A2485" s="12"/>
      <c r="F2485" s="83"/>
      <c r="G2485" s="51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</row>
    <row r="2486" spans="1:98" s="6" customFormat="1" x14ac:dyDescent="0.25">
      <c r="A2486" s="12"/>
      <c r="F2486" s="83"/>
      <c r="G2486" s="51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</row>
    <row r="2487" spans="1:98" s="6" customFormat="1" x14ac:dyDescent="0.25">
      <c r="A2487" s="12"/>
      <c r="F2487" s="83"/>
      <c r="G2487" s="51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</row>
    <row r="2488" spans="1:98" s="6" customFormat="1" x14ac:dyDescent="0.25">
      <c r="A2488" s="12"/>
      <c r="F2488" s="83"/>
      <c r="G2488" s="51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</row>
    <row r="2489" spans="1:98" s="6" customFormat="1" x14ac:dyDescent="0.25">
      <c r="A2489" s="12"/>
      <c r="F2489" s="83"/>
      <c r="G2489" s="51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</row>
    <row r="2490" spans="1:98" s="6" customFormat="1" x14ac:dyDescent="0.25">
      <c r="A2490" s="12"/>
      <c r="F2490" s="83"/>
      <c r="G2490" s="51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</row>
    <row r="2491" spans="1:98" s="6" customFormat="1" x14ac:dyDescent="0.25">
      <c r="A2491" s="12"/>
      <c r="F2491" s="83"/>
      <c r="G2491" s="51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</row>
    <row r="2492" spans="1:98" s="6" customFormat="1" x14ac:dyDescent="0.25">
      <c r="A2492" s="12"/>
      <c r="F2492" s="83"/>
      <c r="G2492" s="51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</row>
    <row r="2493" spans="1:98" s="6" customFormat="1" x14ac:dyDescent="0.25">
      <c r="A2493" s="12"/>
      <c r="F2493" s="83"/>
      <c r="G2493" s="51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</row>
    <row r="2494" spans="1:98" s="6" customFormat="1" x14ac:dyDescent="0.25">
      <c r="A2494" s="12"/>
      <c r="F2494" s="83"/>
      <c r="G2494" s="51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</row>
    <row r="2495" spans="1:98" s="6" customFormat="1" x14ac:dyDescent="0.25">
      <c r="A2495" s="12"/>
      <c r="F2495" s="83"/>
      <c r="G2495" s="51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</row>
    <row r="2496" spans="1:98" s="6" customFormat="1" x14ac:dyDescent="0.25">
      <c r="A2496" s="12"/>
      <c r="F2496" s="83"/>
      <c r="G2496" s="51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</row>
    <row r="2497" spans="1:98" s="6" customFormat="1" x14ac:dyDescent="0.25">
      <c r="A2497" s="12"/>
      <c r="F2497" s="83"/>
      <c r="G2497" s="51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</row>
    <row r="2498" spans="1:98" s="6" customFormat="1" x14ac:dyDescent="0.25">
      <c r="A2498" s="12"/>
      <c r="F2498" s="83"/>
      <c r="G2498" s="51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</row>
    <row r="2499" spans="1:98" s="6" customFormat="1" x14ac:dyDescent="0.25">
      <c r="A2499" s="12"/>
      <c r="F2499" s="83"/>
      <c r="G2499" s="51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</row>
    <row r="2500" spans="1:98" s="6" customFormat="1" x14ac:dyDescent="0.25">
      <c r="A2500" s="12"/>
      <c r="F2500" s="83"/>
      <c r="G2500" s="51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</row>
    <row r="2501" spans="1:98" s="6" customFormat="1" x14ac:dyDescent="0.25">
      <c r="A2501" s="12"/>
      <c r="F2501" s="83"/>
      <c r="G2501" s="51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</row>
    <row r="2502" spans="1:98" s="6" customFormat="1" x14ac:dyDescent="0.25">
      <c r="A2502" s="12"/>
      <c r="F2502" s="83"/>
      <c r="G2502" s="51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</row>
    <row r="2503" spans="1:98" s="6" customFormat="1" x14ac:dyDescent="0.25">
      <c r="A2503" s="12"/>
      <c r="F2503" s="83"/>
      <c r="G2503" s="51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</row>
    <row r="2504" spans="1:98" s="6" customFormat="1" x14ac:dyDescent="0.25">
      <c r="A2504" s="12"/>
      <c r="F2504" s="83"/>
      <c r="G2504" s="51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</row>
    <row r="2505" spans="1:98" s="6" customFormat="1" x14ac:dyDescent="0.25">
      <c r="A2505" s="12"/>
      <c r="F2505" s="83"/>
      <c r="G2505" s="51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</row>
    <row r="2506" spans="1:98" s="6" customFormat="1" x14ac:dyDescent="0.25">
      <c r="A2506" s="12"/>
      <c r="F2506" s="83"/>
      <c r="G2506" s="51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</row>
    <row r="2507" spans="1:98" s="6" customFormat="1" x14ac:dyDescent="0.25">
      <c r="A2507" s="12"/>
      <c r="F2507" s="83"/>
      <c r="G2507" s="51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</row>
    <row r="2508" spans="1:98" s="6" customFormat="1" x14ac:dyDescent="0.25">
      <c r="A2508" s="12"/>
      <c r="F2508" s="83"/>
      <c r="G2508" s="51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</row>
    <row r="2509" spans="1:98" s="6" customFormat="1" x14ac:dyDescent="0.25">
      <c r="A2509" s="12"/>
      <c r="F2509" s="83"/>
      <c r="G2509" s="51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</row>
    <row r="2510" spans="1:98" s="6" customFormat="1" x14ac:dyDescent="0.25">
      <c r="A2510" s="12"/>
      <c r="F2510" s="83"/>
      <c r="G2510" s="51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</row>
    <row r="2511" spans="1:98" s="6" customFormat="1" x14ac:dyDescent="0.25">
      <c r="A2511" s="12"/>
      <c r="F2511" s="83"/>
      <c r="G2511" s="51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</row>
    <row r="2512" spans="1:98" s="6" customFormat="1" x14ac:dyDescent="0.25">
      <c r="A2512" s="12"/>
      <c r="F2512" s="83"/>
      <c r="G2512" s="51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</row>
    <row r="2513" spans="1:98" s="6" customFormat="1" x14ac:dyDescent="0.25">
      <c r="A2513" s="12"/>
      <c r="F2513" s="83"/>
      <c r="G2513" s="51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</row>
    <row r="2514" spans="1:98" s="6" customFormat="1" x14ac:dyDescent="0.25">
      <c r="A2514" s="12"/>
      <c r="F2514" s="83"/>
      <c r="G2514" s="51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</row>
    <row r="2515" spans="1:98" s="6" customFormat="1" x14ac:dyDescent="0.25">
      <c r="A2515" s="12"/>
      <c r="F2515" s="83"/>
      <c r="G2515" s="51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</row>
    <row r="2516" spans="1:98" s="6" customFormat="1" x14ac:dyDescent="0.25">
      <c r="A2516" s="12"/>
      <c r="F2516" s="83"/>
      <c r="G2516" s="51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</row>
    <row r="2517" spans="1:98" s="6" customFormat="1" x14ac:dyDescent="0.25">
      <c r="A2517" s="12"/>
      <c r="F2517" s="83"/>
      <c r="G2517" s="51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</row>
    <row r="2518" spans="1:98" s="6" customFormat="1" x14ac:dyDescent="0.25">
      <c r="A2518" s="12"/>
      <c r="F2518" s="83"/>
      <c r="G2518" s="51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</row>
    <row r="2519" spans="1:98" s="6" customFormat="1" x14ac:dyDescent="0.25">
      <c r="A2519" s="12"/>
      <c r="F2519" s="83"/>
      <c r="G2519" s="51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</row>
    <row r="2520" spans="1:98" s="6" customFormat="1" x14ac:dyDescent="0.25">
      <c r="A2520" s="12"/>
      <c r="F2520" s="83"/>
      <c r="G2520" s="51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</row>
    <row r="2521" spans="1:98" s="6" customFormat="1" x14ac:dyDescent="0.25">
      <c r="A2521" s="12"/>
      <c r="F2521" s="83"/>
      <c r="G2521" s="51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</row>
    <row r="2522" spans="1:98" s="6" customFormat="1" x14ac:dyDescent="0.25">
      <c r="A2522" s="12"/>
      <c r="F2522" s="83"/>
      <c r="G2522" s="51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</row>
    <row r="2523" spans="1:98" s="6" customFormat="1" x14ac:dyDescent="0.25">
      <c r="A2523" s="12"/>
      <c r="F2523" s="83"/>
      <c r="G2523" s="51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</row>
    <row r="2524" spans="1:98" s="6" customFormat="1" x14ac:dyDescent="0.25">
      <c r="A2524" s="12"/>
      <c r="F2524" s="83"/>
      <c r="G2524" s="51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</row>
    <row r="2525" spans="1:98" s="6" customFormat="1" x14ac:dyDescent="0.25">
      <c r="A2525" s="12"/>
      <c r="F2525" s="83"/>
      <c r="G2525" s="51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</row>
    <row r="2526" spans="1:98" s="6" customFormat="1" x14ac:dyDescent="0.25">
      <c r="A2526" s="12"/>
      <c r="F2526" s="83"/>
      <c r="G2526" s="51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</row>
    <row r="2527" spans="1:98" s="6" customFormat="1" x14ac:dyDescent="0.25">
      <c r="A2527" s="12"/>
      <c r="F2527" s="83"/>
      <c r="G2527" s="51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</row>
    <row r="2528" spans="1:98" s="6" customFormat="1" x14ac:dyDescent="0.25">
      <c r="A2528" s="12"/>
      <c r="F2528" s="83"/>
      <c r="G2528" s="51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</row>
    <row r="2529" spans="1:98" s="6" customFormat="1" x14ac:dyDescent="0.25">
      <c r="A2529" s="12"/>
      <c r="F2529" s="83"/>
      <c r="G2529" s="51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</row>
    <row r="2530" spans="1:98" s="6" customFormat="1" x14ac:dyDescent="0.25">
      <c r="A2530" s="12"/>
      <c r="F2530" s="83"/>
      <c r="G2530" s="51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</row>
    <row r="2531" spans="1:98" s="6" customFormat="1" x14ac:dyDescent="0.25">
      <c r="A2531" s="12"/>
      <c r="F2531" s="83"/>
      <c r="G2531" s="51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</row>
    <row r="2532" spans="1:98" s="6" customFormat="1" x14ac:dyDescent="0.25">
      <c r="A2532" s="12"/>
      <c r="F2532" s="83"/>
      <c r="G2532" s="51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</row>
    <row r="2533" spans="1:98" s="6" customFormat="1" x14ac:dyDescent="0.25">
      <c r="A2533" s="12"/>
      <c r="F2533" s="83"/>
      <c r="G2533" s="51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</row>
    <row r="2534" spans="1:98" s="6" customFormat="1" x14ac:dyDescent="0.25">
      <c r="A2534" s="12"/>
      <c r="F2534" s="83"/>
      <c r="G2534" s="51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</row>
    <row r="2535" spans="1:98" s="6" customFormat="1" x14ac:dyDescent="0.25">
      <c r="A2535" s="12"/>
      <c r="F2535" s="83"/>
      <c r="G2535" s="51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</row>
    <row r="2536" spans="1:98" s="6" customFormat="1" x14ac:dyDescent="0.25">
      <c r="A2536" s="12"/>
      <c r="F2536" s="83"/>
      <c r="G2536" s="51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</row>
    <row r="2537" spans="1:98" s="6" customFormat="1" x14ac:dyDescent="0.25">
      <c r="A2537" s="12"/>
      <c r="F2537" s="83"/>
      <c r="G2537" s="51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</row>
    <row r="2538" spans="1:98" s="6" customFormat="1" x14ac:dyDescent="0.25">
      <c r="A2538" s="12"/>
      <c r="F2538" s="83"/>
      <c r="G2538" s="51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</row>
    <row r="2539" spans="1:98" s="6" customFormat="1" x14ac:dyDescent="0.25">
      <c r="A2539" s="12"/>
      <c r="F2539" s="83"/>
      <c r="G2539" s="51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</row>
    <row r="2540" spans="1:98" s="6" customFormat="1" x14ac:dyDescent="0.25">
      <c r="A2540" s="12"/>
      <c r="F2540" s="83"/>
      <c r="G2540" s="51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</row>
    <row r="2541" spans="1:98" s="6" customFormat="1" x14ac:dyDescent="0.25">
      <c r="A2541" s="12"/>
      <c r="F2541" s="83"/>
      <c r="G2541" s="51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</row>
    <row r="2542" spans="1:98" s="6" customFormat="1" x14ac:dyDescent="0.25">
      <c r="A2542" s="12"/>
      <c r="F2542" s="83"/>
      <c r="G2542" s="51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</row>
    <row r="2543" spans="1:98" s="6" customFormat="1" x14ac:dyDescent="0.25">
      <c r="A2543" s="12"/>
      <c r="F2543" s="83"/>
      <c r="G2543" s="51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</row>
    <row r="2544" spans="1:98" s="6" customFormat="1" x14ac:dyDescent="0.25">
      <c r="A2544" s="12"/>
      <c r="F2544" s="83"/>
      <c r="G2544" s="51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</row>
    <row r="2545" spans="1:98" s="6" customFormat="1" x14ac:dyDescent="0.25">
      <c r="A2545" s="12"/>
      <c r="F2545" s="83"/>
      <c r="G2545" s="51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</row>
    <row r="2546" spans="1:98" s="6" customFormat="1" x14ac:dyDescent="0.25">
      <c r="A2546" s="12"/>
      <c r="F2546" s="83"/>
      <c r="G2546" s="51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</row>
    <row r="2547" spans="1:98" s="6" customFormat="1" x14ac:dyDescent="0.25">
      <c r="A2547" s="12"/>
      <c r="F2547" s="83"/>
      <c r="G2547" s="51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</row>
    <row r="2548" spans="1:98" s="6" customFormat="1" x14ac:dyDescent="0.25">
      <c r="A2548" s="12"/>
      <c r="F2548" s="83"/>
      <c r="G2548" s="51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</row>
    <row r="2549" spans="1:98" s="6" customFormat="1" x14ac:dyDescent="0.25">
      <c r="A2549" s="12"/>
      <c r="F2549" s="83"/>
      <c r="G2549" s="51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</row>
    <row r="2550" spans="1:98" s="6" customFormat="1" x14ac:dyDescent="0.25">
      <c r="A2550" s="12"/>
      <c r="F2550" s="83"/>
      <c r="G2550" s="51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</row>
    <row r="2551" spans="1:98" s="6" customFormat="1" x14ac:dyDescent="0.25">
      <c r="A2551" s="12"/>
      <c r="F2551" s="83"/>
      <c r="G2551" s="51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</row>
    <row r="2552" spans="1:98" s="6" customFormat="1" x14ac:dyDescent="0.25">
      <c r="A2552" s="12"/>
      <c r="F2552" s="83"/>
      <c r="G2552" s="51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</row>
    <row r="2553" spans="1:98" s="6" customFormat="1" x14ac:dyDescent="0.25">
      <c r="A2553" s="12"/>
      <c r="F2553" s="83"/>
      <c r="G2553" s="51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</row>
    <row r="2554" spans="1:98" s="6" customFormat="1" x14ac:dyDescent="0.25">
      <c r="A2554" s="12"/>
      <c r="F2554" s="83"/>
      <c r="G2554" s="51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</row>
    <row r="2555" spans="1:98" s="6" customFormat="1" x14ac:dyDescent="0.25">
      <c r="A2555" s="12"/>
      <c r="F2555" s="83"/>
      <c r="G2555" s="51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</row>
    <row r="2556" spans="1:98" s="6" customFormat="1" x14ac:dyDescent="0.25">
      <c r="A2556" s="12"/>
      <c r="F2556" s="83"/>
      <c r="G2556" s="51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</row>
    <row r="2557" spans="1:98" s="6" customFormat="1" x14ac:dyDescent="0.25">
      <c r="A2557" s="12"/>
      <c r="F2557" s="83"/>
      <c r="G2557" s="51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</row>
    <row r="2558" spans="1:98" s="6" customFormat="1" x14ac:dyDescent="0.25">
      <c r="A2558" s="12"/>
      <c r="F2558" s="83"/>
      <c r="G2558" s="51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</row>
    <row r="2559" spans="1:98" s="6" customFormat="1" x14ac:dyDescent="0.25">
      <c r="A2559" s="12"/>
      <c r="F2559" s="83"/>
      <c r="G2559" s="51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</row>
    <row r="2560" spans="1:98" s="6" customFormat="1" x14ac:dyDescent="0.25">
      <c r="A2560" s="12"/>
      <c r="F2560" s="83"/>
      <c r="G2560" s="51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</row>
    <row r="2561" spans="1:98" s="6" customFormat="1" x14ac:dyDescent="0.25">
      <c r="A2561" s="12"/>
      <c r="F2561" s="83"/>
      <c r="G2561" s="51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</row>
    <row r="2562" spans="1:98" s="6" customFormat="1" x14ac:dyDescent="0.25">
      <c r="A2562" s="12"/>
      <c r="F2562" s="83"/>
      <c r="G2562" s="51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</row>
    <row r="2563" spans="1:98" s="6" customFormat="1" x14ac:dyDescent="0.25">
      <c r="A2563" s="12"/>
      <c r="F2563" s="83"/>
      <c r="G2563" s="51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</row>
    <row r="2564" spans="1:98" s="6" customFormat="1" x14ac:dyDescent="0.25">
      <c r="A2564" s="12"/>
      <c r="F2564" s="83"/>
      <c r="G2564" s="51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</row>
    <row r="2565" spans="1:98" s="6" customFormat="1" x14ac:dyDescent="0.25">
      <c r="A2565" s="12"/>
      <c r="F2565" s="83"/>
      <c r="G2565" s="51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</row>
    <row r="2566" spans="1:98" s="6" customFormat="1" x14ac:dyDescent="0.25">
      <c r="A2566" s="12"/>
      <c r="F2566" s="83"/>
      <c r="G2566" s="51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</row>
    <row r="2567" spans="1:98" s="6" customFormat="1" x14ac:dyDescent="0.25">
      <c r="A2567" s="12"/>
      <c r="F2567" s="83"/>
      <c r="G2567" s="51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</row>
    <row r="2568" spans="1:98" s="6" customFormat="1" x14ac:dyDescent="0.25">
      <c r="A2568" s="12"/>
      <c r="F2568" s="83"/>
      <c r="G2568" s="51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</row>
    <row r="2569" spans="1:98" s="6" customFormat="1" x14ac:dyDescent="0.25">
      <c r="A2569" s="12"/>
      <c r="F2569" s="83"/>
      <c r="G2569" s="51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</row>
    <row r="2570" spans="1:98" s="6" customFormat="1" x14ac:dyDescent="0.25">
      <c r="A2570" s="12"/>
      <c r="F2570" s="83"/>
      <c r="G2570" s="51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</row>
    <row r="2571" spans="1:98" s="6" customFormat="1" x14ac:dyDescent="0.25">
      <c r="A2571" s="12"/>
      <c r="F2571" s="83"/>
      <c r="G2571" s="51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</row>
    <row r="2572" spans="1:98" s="6" customFormat="1" x14ac:dyDescent="0.25">
      <c r="A2572" s="12"/>
      <c r="F2572" s="83"/>
      <c r="G2572" s="51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</row>
    <row r="2573" spans="1:98" s="6" customFormat="1" x14ac:dyDescent="0.25">
      <c r="A2573" s="12"/>
      <c r="F2573" s="83"/>
      <c r="G2573" s="51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</row>
    <row r="2574" spans="1:98" s="6" customFormat="1" x14ac:dyDescent="0.25">
      <c r="A2574" s="12"/>
      <c r="F2574" s="83"/>
      <c r="G2574" s="51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</row>
    <row r="2575" spans="1:98" s="6" customFormat="1" x14ac:dyDescent="0.25">
      <c r="A2575" s="12"/>
      <c r="F2575" s="83"/>
      <c r="G2575" s="51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</row>
    <row r="2576" spans="1:98" s="6" customFormat="1" x14ac:dyDescent="0.25">
      <c r="A2576" s="12"/>
      <c r="F2576" s="83"/>
      <c r="G2576" s="51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</row>
    <row r="2577" spans="1:98" s="6" customFormat="1" x14ac:dyDescent="0.25">
      <c r="A2577" s="12"/>
      <c r="F2577" s="83"/>
      <c r="G2577" s="51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</row>
    <row r="2578" spans="1:98" s="6" customFormat="1" x14ac:dyDescent="0.25">
      <c r="A2578" s="12"/>
      <c r="F2578" s="83"/>
      <c r="G2578" s="51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</row>
    <row r="2579" spans="1:98" s="6" customFormat="1" x14ac:dyDescent="0.25">
      <c r="A2579" s="12"/>
      <c r="F2579" s="83"/>
      <c r="G2579" s="51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</row>
    <row r="2580" spans="1:98" s="6" customFormat="1" x14ac:dyDescent="0.25">
      <c r="A2580" s="12"/>
      <c r="F2580" s="83"/>
      <c r="G2580" s="51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</row>
    <row r="2581" spans="1:98" s="6" customFormat="1" x14ac:dyDescent="0.25">
      <c r="A2581" s="12"/>
      <c r="F2581" s="83"/>
      <c r="G2581" s="51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</row>
    <row r="2582" spans="1:98" s="6" customFormat="1" x14ac:dyDescent="0.25">
      <c r="A2582" s="12"/>
      <c r="F2582" s="83"/>
      <c r="G2582" s="51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</row>
    <row r="2583" spans="1:98" s="6" customFormat="1" x14ac:dyDescent="0.25">
      <c r="A2583" s="12"/>
      <c r="F2583" s="83"/>
      <c r="G2583" s="51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</row>
    <row r="2584" spans="1:98" s="6" customFormat="1" x14ac:dyDescent="0.25">
      <c r="A2584" s="12"/>
      <c r="F2584" s="83"/>
      <c r="G2584" s="51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</row>
    <row r="2585" spans="1:98" s="6" customFormat="1" x14ac:dyDescent="0.25">
      <c r="A2585" s="12"/>
      <c r="F2585" s="83"/>
      <c r="G2585" s="51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</row>
    <row r="2586" spans="1:98" s="6" customFormat="1" x14ac:dyDescent="0.25">
      <c r="A2586" s="12"/>
      <c r="F2586" s="83"/>
      <c r="G2586" s="51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</row>
    <row r="2587" spans="1:98" s="6" customFormat="1" x14ac:dyDescent="0.25">
      <c r="A2587" s="12"/>
      <c r="F2587" s="83"/>
      <c r="G2587" s="51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</row>
    <row r="2588" spans="1:98" s="6" customFormat="1" x14ac:dyDescent="0.25">
      <c r="A2588" s="12"/>
      <c r="F2588" s="83"/>
      <c r="G2588" s="51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</row>
    <row r="2589" spans="1:98" s="6" customFormat="1" x14ac:dyDescent="0.25">
      <c r="A2589" s="12"/>
      <c r="F2589" s="83"/>
      <c r="G2589" s="51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</row>
    <row r="2590" spans="1:98" s="6" customFormat="1" x14ac:dyDescent="0.25">
      <c r="A2590" s="12"/>
      <c r="F2590" s="83"/>
      <c r="G2590" s="51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</row>
    <row r="2591" spans="1:98" s="6" customFormat="1" x14ac:dyDescent="0.25">
      <c r="A2591" s="12"/>
      <c r="F2591" s="83"/>
      <c r="G2591" s="51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</row>
    <row r="2592" spans="1:98" s="6" customFormat="1" x14ac:dyDescent="0.25">
      <c r="A2592" s="12"/>
      <c r="F2592" s="83"/>
      <c r="G2592" s="51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</row>
    <row r="2593" spans="1:98" s="6" customFormat="1" x14ac:dyDescent="0.25">
      <c r="A2593" s="12"/>
      <c r="F2593" s="83"/>
      <c r="G2593" s="51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</row>
    <row r="2594" spans="1:98" s="6" customFormat="1" x14ac:dyDescent="0.25">
      <c r="A2594" s="12"/>
      <c r="F2594" s="83"/>
      <c r="G2594" s="51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</row>
    <row r="2595" spans="1:98" s="6" customFormat="1" x14ac:dyDescent="0.25">
      <c r="A2595" s="12"/>
      <c r="F2595" s="83"/>
      <c r="G2595" s="51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</row>
    <row r="2596" spans="1:98" s="6" customFormat="1" x14ac:dyDescent="0.25">
      <c r="A2596" s="12"/>
      <c r="F2596" s="83"/>
      <c r="G2596" s="51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</row>
    <row r="2597" spans="1:98" s="6" customFormat="1" x14ac:dyDescent="0.25">
      <c r="A2597" s="12"/>
      <c r="F2597" s="83"/>
      <c r="G2597" s="51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</row>
    <row r="2598" spans="1:98" s="6" customFormat="1" x14ac:dyDescent="0.25">
      <c r="A2598" s="12"/>
      <c r="F2598" s="83"/>
      <c r="G2598" s="51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</row>
    <row r="2599" spans="1:98" s="6" customFormat="1" x14ac:dyDescent="0.25">
      <c r="A2599" s="12"/>
      <c r="F2599" s="83"/>
      <c r="G2599" s="51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</row>
    <row r="2600" spans="1:98" s="6" customFormat="1" x14ac:dyDescent="0.25">
      <c r="A2600" s="12"/>
      <c r="F2600" s="83"/>
      <c r="G2600" s="51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</row>
    <row r="2601" spans="1:98" s="6" customFormat="1" x14ac:dyDescent="0.25">
      <c r="A2601" s="12"/>
      <c r="F2601" s="83"/>
      <c r="G2601" s="51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</row>
    <row r="2602" spans="1:98" s="6" customFormat="1" x14ac:dyDescent="0.25">
      <c r="A2602" s="12"/>
      <c r="F2602" s="83"/>
      <c r="G2602" s="51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</row>
    <row r="2603" spans="1:98" s="6" customFormat="1" x14ac:dyDescent="0.25">
      <c r="A2603" s="12"/>
      <c r="F2603" s="83"/>
      <c r="G2603" s="51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</row>
    <row r="2604" spans="1:98" s="6" customFormat="1" x14ac:dyDescent="0.25">
      <c r="A2604" s="12"/>
      <c r="F2604" s="83"/>
      <c r="G2604" s="51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</row>
    <row r="2605" spans="1:98" s="6" customFormat="1" x14ac:dyDescent="0.25">
      <c r="A2605" s="12"/>
      <c r="F2605" s="83"/>
      <c r="G2605" s="51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</row>
    <row r="2606" spans="1:98" s="6" customFormat="1" x14ac:dyDescent="0.25">
      <c r="A2606" s="12"/>
      <c r="F2606" s="83"/>
      <c r="G2606" s="51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</row>
    <row r="2607" spans="1:98" s="6" customFormat="1" x14ac:dyDescent="0.25">
      <c r="A2607" s="12"/>
      <c r="F2607" s="83"/>
      <c r="G2607" s="51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</row>
    <row r="2608" spans="1:98" s="6" customFormat="1" x14ac:dyDescent="0.25">
      <c r="A2608" s="12"/>
      <c r="F2608" s="83"/>
      <c r="G2608" s="51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</row>
    <row r="2609" spans="1:98" s="6" customFormat="1" x14ac:dyDescent="0.25">
      <c r="A2609" s="12"/>
      <c r="F2609" s="83"/>
      <c r="G2609" s="51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</row>
    <row r="2610" spans="1:98" s="6" customFormat="1" x14ac:dyDescent="0.25">
      <c r="A2610" s="12"/>
      <c r="F2610" s="83"/>
      <c r="G2610" s="51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</row>
    <row r="2611" spans="1:98" s="6" customFormat="1" x14ac:dyDescent="0.25">
      <c r="A2611" s="12"/>
      <c r="F2611" s="83"/>
      <c r="G2611" s="51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</row>
    <row r="2612" spans="1:98" s="6" customFormat="1" x14ac:dyDescent="0.25">
      <c r="A2612" s="12"/>
      <c r="F2612" s="83"/>
      <c r="G2612" s="51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</row>
    <row r="2613" spans="1:98" s="6" customFormat="1" x14ac:dyDescent="0.25">
      <c r="A2613" s="12"/>
      <c r="F2613" s="83"/>
      <c r="G2613" s="51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</row>
    <row r="2614" spans="1:98" s="6" customFormat="1" x14ac:dyDescent="0.25">
      <c r="A2614" s="12"/>
      <c r="F2614" s="83"/>
      <c r="G2614" s="51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</row>
    <row r="2615" spans="1:98" s="6" customFormat="1" x14ac:dyDescent="0.25">
      <c r="A2615" s="12"/>
      <c r="F2615" s="83"/>
      <c r="G2615" s="51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</row>
    <row r="2616" spans="1:98" s="6" customFormat="1" x14ac:dyDescent="0.25">
      <c r="A2616" s="12"/>
      <c r="F2616" s="83"/>
      <c r="G2616" s="51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</row>
    <row r="2617" spans="1:98" s="6" customFormat="1" x14ac:dyDescent="0.25">
      <c r="A2617" s="12"/>
      <c r="F2617" s="83"/>
      <c r="G2617" s="51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</row>
    <row r="2618" spans="1:98" s="6" customFormat="1" x14ac:dyDescent="0.25">
      <c r="A2618" s="12"/>
      <c r="F2618" s="83"/>
      <c r="G2618" s="51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</row>
    <row r="2619" spans="1:98" s="6" customFormat="1" x14ac:dyDescent="0.25">
      <c r="A2619" s="12"/>
      <c r="F2619" s="83"/>
      <c r="G2619" s="51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</row>
    <row r="2620" spans="1:98" s="6" customFormat="1" x14ac:dyDescent="0.25">
      <c r="A2620" s="12"/>
      <c r="F2620" s="83"/>
      <c r="G2620" s="51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</row>
    <row r="2621" spans="1:98" s="6" customFormat="1" x14ac:dyDescent="0.25">
      <c r="A2621" s="12"/>
      <c r="F2621" s="83"/>
      <c r="G2621" s="51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</row>
    <row r="2622" spans="1:98" s="6" customFormat="1" x14ac:dyDescent="0.25">
      <c r="A2622" s="12"/>
      <c r="F2622" s="83"/>
      <c r="G2622" s="51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</row>
    <row r="2623" spans="1:98" s="6" customFormat="1" x14ac:dyDescent="0.25">
      <c r="A2623" s="12"/>
      <c r="F2623" s="83"/>
      <c r="G2623" s="51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</row>
    <row r="2624" spans="1:98" s="6" customFormat="1" x14ac:dyDescent="0.25">
      <c r="A2624" s="12"/>
      <c r="F2624" s="83"/>
      <c r="G2624" s="51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</row>
    <row r="2625" spans="1:98" s="6" customFormat="1" x14ac:dyDescent="0.25">
      <c r="A2625" s="12"/>
      <c r="F2625" s="83"/>
      <c r="G2625" s="51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</row>
    <row r="2626" spans="1:98" s="6" customFormat="1" x14ac:dyDescent="0.25">
      <c r="A2626" s="12"/>
      <c r="F2626" s="83"/>
      <c r="G2626" s="51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</row>
    <row r="2627" spans="1:98" s="6" customFormat="1" x14ac:dyDescent="0.25">
      <c r="A2627" s="12"/>
      <c r="F2627" s="83"/>
      <c r="G2627" s="51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</row>
    <row r="2628" spans="1:98" s="6" customFormat="1" x14ac:dyDescent="0.25">
      <c r="A2628" s="12"/>
      <c r="F2628" s="83"/>
      <c r="G2628" s="51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</row>
    <row r="2629" spans="1:98" s="6" customFormat="1" x14ac:dyDescent="0.25">
      <c r="A2629" s="12"/>
      <c r="F2629" s="83"/>
      <c r="G2629" s="51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</row>
    <row r="2630" spans="1:98" s="6" customFormat="1" x14ac:dyDescent="0.25">
      <c r="A2630" s="12"/>
      <c r="F2630" s="83"/>
      <c r="G2630" s="51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</row>
    <row r="2631" spans="1:98" s="6" customFormat="1" x14ac:dyDescent="0.25">
      <c r="A2631" s="12"/>
      <c r="F2631" s="83"/>
      <c r="G2631" s="51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</row>
    <row r="2632" spans="1:98" s="6" customFormat="1" x14ac:dyDescent="0.25">
      <c r="A2632" s="12"/>
      <c r="F2632" s="83"/>
      <c r="G2632" s="51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</row>
    <row r="2633" spans="1:98" s="6" customFormat="1" x14ac:dyDescent="0.25">
      <c r="A2633" s="12"/>
      <c r="F2633" s="83"/>
      <c r="G2633" s="51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</row>
    <row r="2634" spans="1:98" s="6" customFormat="1" x14ac:dyDescent="0.25">
      <c r="A2634" s="12"/>
      <c r="F2634" s="83"/>
      <c r="G2634" s="51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</row>
    <row r="2635" spans="1:98" s="6" customFormat="1" x14ac:dyDescent="0.25">
      <c r="A2635" s="12"/>
      <c r="F2635" s="83"/>
      <c r="G2635" s="51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</row>
    <row r="2636" spans="1:98" s="6" customFormat="1" x14ac:dyDescent="0.25">
      <c r="A2636" s="12"/>
      <c r="F2636" s="83"/>
      <c r="G2636" s="51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</row>
    <row r="2637" spans="1:98" s="6" customFormat="1" x14ac:dyDescent="0.25">
      <c r="A2637" s="12"/>
      <c r="F2637" s="83"/>
      <c r="G2637" s="51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</row>
    <row r="2638" spans="1:98" s="6" customFormat="1" x14ac:dyDescent="0.25">
      <c r="A2638" s="12"/>
      <c r="F2638" s="83"/>
      <c r="G2638" s="51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</row>
    <row r="2639" spans="1:98" s="6" customFormat="1" x14ac:dyDescent="0.25">
      <c r="A2639" s="12"/>
      <c r="F2639" s="83"/>
      <c r="G2639" s="51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</row>
    <row r="2640" spans="1:98" s="6" customFormat="1" x14ac:dyDescent="0.25">
      <c r="A2640" s="12"/>
      <c r="F2640" s="83"/>
      <c r="G2640" s="51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</row>
    <row r="2641" spans="1:98" s="6" customFormat="1" x14ac:dyDescent="0.25">
      <c r="A2641" s="12"/>
      <c r="F2641" s="83"/>
      <c r="G2641" s="51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</row>
    <row r="2642" spans="1:98" s="6" customFormat="1" x14ac:dyDescent="0.25">
      <c r="A2642" s="12"/>
      <c r="F2642" s="83"/>
      <c r="G2642" s="51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</row>
    <row r="2643" spans="1:98" s="6" customFormat="1" x14ac:dyDescent="0.25">
      <c r="A2643" s="12"/>
      <c r="F2643" s="83"/>
      <c r="G2643" s="51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</row>
    <row r="2644" spans="1:98" s="6" customFormat="1" x14ac:dyDescent="0.25">
      <c r="A2644" s="12"/>
      <c r="F2644" s="83"/>
      <c r="G2644" s="51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</row>
    <row r="2645" spans="1:98" s="6" customFormat="1" x14ac:dyDescent="0.25">
      <c r="A2645" s="12"/>
      <c r="F2645" s="83"/>
      <c r="G2645" s="51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</row>
    <row r="2646" spans="1:98" s="6" customFormat="1" x14ac:dyDescent="0.25">
      <c r="A2646" s="12"/>
      <c r="F2646" s="83"/>
      <c r="G2646" s="51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</row>
    <row r="2647" spans="1:98" s="6" customFormat="1" x14ac:dyDescent="0.25">
      <c r="A2647" s="12"/>
      <c r="F2647" s="83"/>
      <c r="G2647" s="51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</row>
    <row r="2648" spans="1:98" s="6" customFormat="1" x14ac:dyDescent="0.25">
      <c r="A2648" s="12"/>
      <c r="F2648" s="83"/>
      <c r="G2648" s="51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</row>
    <row r="2649" spans="1:98" s="6" customFormat="1" x14ac:dyDescent="0.25">
      <c r="A2649" s="12"/>
      <c r="F2649" s="83"/>
      <c r="G2649" s="51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</row>
    <row r="2650" spans="1:98" s="6" customFormat="1" x14ac:dyDescent="0.25">
      <c r="A2650" s="12"/>
      <c r="F2650" s="83"/>
      <c r="G2650" s="51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</row>
    <row r="2651" spans="1:98" s="6" customFormat="1" x14ac:dyDescent="0.25">
      <c r="A2651" s="12"/>
      <c r="F2651" s="83"/>
      <c r="G2651" s="51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</row>
    <row r="2652" spans="1:98" s="6" customFormat="1" x14ac:dyDescent="0.25">
      <c r="A2652" s="12"/>
      <c r="F2652" s="83"/>
      <c r="G2652" s="51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</row>
    <row r="2653" spans="1:98" s="6" customFormat="1" x14ac:dyDescent="0.25">
      <c r="A2653" s="12"/>
      <c r="F2653" s="83"/>
      <c r="G2653" s="51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</row>
    <row r="2654" spans="1:98" s="6" customFormat="1" x14ac:dyDescent="0.25">
      <c r="A2654" s="12"/>
      <c r="F2654" s="83"/>
      <c r="G2654" s="51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</row>
    <row r="2655" spans="1:98" s="6" customFormat="1" x14ac:dyDescent="0.25">
      <c r="A2655" s="12"/>
      <c r="F2655" s="83"/>
      <c r="G2655" s="51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</row>
    <row r="2656" spans="1:98" s="6" customFormat="1" x14ac:dyDescent="0.25">
      <c r="A2656" s="12"/>
      <c r="F2656" s="83"/>
      <c r="G2656" s="51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</row>
    <row r="2657" spans="1:98" s="6" customFormat="1" x14ac:dyDescent="0.25">
      <c r="A2657" s="12"/>
      <c r="F2657" s="83"/>
      <c r="G2657" s="51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</row>
    <row r="2658" spans="1:98" s="6" customFormat="1" x14ac:dyDescent="0.25">
      <c r="A2658" s="12"/>
      <c r="F2658" s="83"/>
      <c r="G2658" s="51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</row>
    <row r="2659" spans="1:98" s="6" customFormat="1" x14ac:dyDescent="0.25">
      <c r="A2659" s="12"/>
      <c r="F2659" s="83"/>
      <c r="G2659" s="51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</row>
    <row r="2660" spans="1:98" s="6" customFormat="1" x14ac:dyDescent="0.25">
      <c r="A2660" s="12"/>
      <c r="F2660" s="83"/>
      <c r="G2660" s="51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</row>
    <row r="2661" spans="1:98" s="6" customFormat="1" x14ac:dyDescent="0.25">
      <c r="A2661" s="12"/>
      <c r="F2661" s="83"/>
      <c r="G2661" s="51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</row>
    <row r="2662" spans="1:98" s="6" customFormat="1" x14ac:dyDescent="0.25">
      <c r="A2662" s="12"/>
      <c r="F2662" s="83"/>
      <c r="G2662" s="51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</row>
    <row r="2663" spans="1:98" s="6" customFormat="1" x14ac:dyDescent="0.25">
      <c r="A2663" s="12"/>
      <c r="F2663" s="83"/>
      <c r="G2663" s="51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</row>
    <row r="2664" spans="1:98" s="6" customFormat="1" x14ac:dyDescent="0.25">
      <c r="A2664" s="12"/>
      <c r="F2664" s="83"/>
      <c r="G2664" s="51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</row>
    <row r="2665" spans="1:98" s="6" customFormat="1" x14ac:dyDescent="0.25">
      <c r="A2665" s="12"/>
      <c r="F2665" s="83"/>
      <c r="G2665" s="51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</row>
    <row r="2666" spans="1:98" s="6" customFormat="1" x14ac:dyDescent="0.25">
      <c r="A2666" s="12"/>
      <c r="F2666" s="83"/>
      <c r="G2666" s="51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</row>
    <row r="2667" spans="1:98" s="6" customFormat="1" x14ac:dyDescent="0.25">
      <c r="A2667" s="12"/>
      <c r="F2667" s="83"/>
      <c r="G2667" s="51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</row>
    <row r="2668" spans="1:98" s="6" customFormat="1" x14ac:dyDescent="0.25">
      <c r="A2668" s="12"/>
      <c r="F2668" s="83"/>
      <c r="G2668" s="51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</row>
    <row r="2669" spans="1:98" s="6" customFormat="1" x14ac:dyDescent="0.25">
      <c r="A2669" s="12"/>
      <c r="F2669" s="83"/>
      <c r="G2669" s="51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</row>
    <row r="2670" spans="1:98" s="6" customFormat="1" x14ac:dyDescent="0.25">
      <c r="A2670" s="12"/>
      <c r="F2670" s="83"/>
      <c r="G2670" s="51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</row>
    <row r="2671" spans="1:98" s="6" customFormat="1" x14ac:dyDescent="0.25">
      <c r="A2671" s="12"/>
      <c r="F2671" s="83"/>
      <c r="G2671" s="51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</row>
    <row r="2672" spans="1:98" s="6" customFormat="1" x14ac:dyDescent="0.25">
      <c r="A2672" s="12"/>
      <c r="F2672" s="83"/>
      <c r="G2672" s="51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</row>
    <row r="2673" spans="1:98" s="6" customFormat="1" x14ac:dyDescent="0.25">
      <c r="A2673" s="12"/>
      <c r="F2673" s="83"/>
      <c r="G2673" s="51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</row>
    <row r="2674" spans="1:98" s="6" customFormat="1" x14ac:dyDescent="0.25">
      <c r="A2674" s="12"/>
      <c r="F2674" s="83"/>
      <c r="G2674" s="51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</row>
    <row r="2675" spans="1:98" s="6" customFormat="1" x14ac:dyDescent="0.25">
      <c r="A2675" s="12"/>
      <c r="F2675" s="83"/>
      <c r="G2675" s="51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</row>
    <row r="2676" spans="1:98" s="6" customFormat="1" x14ac:dyDescent="0.25">
      <c r="A2676" s="12"/>
      <c r="F2676" s="83"/>
      <c r="G2676" s="51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</row>
    <row r="2677" spans="1:98" s="6" customFormat="1" x14ac:dyDescent="0.25">
      <c r="A2677" s="12"/>
      <c r="F2677" s="83"/>
      <c r="G2677" s="51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</row>
    <row r="2678" spans="1:98" s="6" customFormat="1" x14ac:dyDescent="0.25">
      <c r="A2678" s="12"/>
      <c r="F2678" s="83"/>
      <c r="G2678" s="51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</row>
    <row r="2679" spans="1:98" s="6" customFormat="1" x14ac:dyDescent="0.25">
      <c r="A2679" s="12"/>
      <c r="F2679" s="83"/>
      <c r="G2679" s="51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</row>
    <row r="2680" spans="1:98" s="6" customFormat="1" x14ac:dyDescent="0.25">
      <c r="A2680" s="12"/>
      <c r="F2680" s="83"/>
      <c r="G2680" s="51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</row>
    <row r="2681" spans="1:98" s="6" customFormat="1" x14ac:dyDescent="0.25">
      <c r="A2681" s="12"/>
      <c r="F2681" s="83"/>
      <c r="G2681" s="51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</row>
    <row r="2682" spans="1:98" s="6" customFormat="1" x14ac:dyDescent="0.25">
      <c r="A2682" s="12"/>
      <c r="F2682" s="83"/>
      <c r="G2682" s="51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</row>
    <row r="2683" spans="1:98" s="6" customFormat="1" x14ac:dyDescent="0.25">
      <c r="A2683" s="12"/>
      <c r="F2683" s="83"/>
      <c r="G2683" s="51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</row>
    <row r="2684" spans="1:98" s="6" customFormat="1" x14ac:dyDescent="0.25">
      <c r="A2684" s="12"/>
      <c r="F2684" s="83"/>
      <c r="G2684" s="51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</row>
    <row r="2685" spans="1:98" s="6" customFormat="1" x14ac:dyDescent="0.25">
      <c r="A2685" s="12"/>
      <c r="F2685" s="83"/>
      <c r="G2685" s="51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</row>
    <row r="2686" spans="1:98" s="6" customFormat="1" x14ac:dyDescent="0.25">
      <c r="A2686" s="12"/>
      <c r="F2686" s="83"/>
      <c r="G2686" s="51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</row>
    <row r="2687" spans="1:98" s="6" customFormat="1" x14ac:dyDescent="0.25">
      <c r="A2687" s="12"/>
      <c r="F2687" s="83"/>
      <c r="G2687" s="51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</row>
    <row r="2688" spans="1:98" s="6" customFormat="1" x14ac:dyDescent="0.25">
      <c r="A2688" s="12"/>
      <c r="F2688" s="83"/>
      <c r="G2688" s="51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</row>
    <row r="2689" spans="1:98" s="6" customFormat="1" x14ac:dyDescent="0.25">
      <c r="A2689" s="12"/>
      <c r="F2689" s="83"/>
      <c r="G2689" s="51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</row>
    <row r="2690" spans="1:98" s="6" customFormat="1" x14ac:dyDescent="0.25">
      <c r="A2690" s="12"/>
      <c r="F2690" s="83"/>
      <c r="G2690" s="51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</row>
    <row r="2691" spans="1:98" s="6" customFormat="1" x14ac:dyDescent="0.25">
      <c r="A2691" s="12"/>
      <c r="F2691" s="83"/>
      <c r="G2691" s="51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</row>
    <row r="2692" spans="1:98" s="6" customFormat="1" x14ac:dyDescent="0.25">
      <c r="A2692" s="12"/>
      <c r="F2692" s="83"/>
      <c r="G2692" s="51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</row>
    <row r="2693" spans="1:98" s="6" customFormat="1" x14ac:dyDescent="0.25">
      <c r="A2693" s="12"/>
      <c r="F2693" s="83"/>
      <c r="G2693" s="51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</row>
    <row r="2694" spans="1:98" s="6" customFormat="1" x14ac:dyDescent="0.25">
      <c r="A2694" s="12"/>
      <c r="F2694" s="83"/>
      <c r="G2694" s="51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</row>
    <row r="2695" spans="1:98" s="6" customFormat="1" x14ac:dyDescent="0.25">
      <c r="A2695" s="12"/>
      <c r="F2695" s="83"/>
      <c r="G2695" s="51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</row>
    <row r="2696" spans="1:98" s="6" customFormat="1" x14ac:dyDescent="0.25">
      <c r="A2696" s="12"/>
      <c r="F2696" s="83"/>
      <c r="G2696" s="51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</row>
    <row r="2697" spans="1:98" s="6" customFormat="1" x14ac:dyDescent="0.25">
      <c r="A2697" s="12"/>
      <c r="F2697" s="83"/>
      <c r="G2697" s="51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</row>
    <row r="2698" spans="1:98" s="6" customFormat="1" x14ac:dyDescent="0.25">
      <c r="A2698" s="12"/>
      <c r="F2698" s="83"/>
      <c r="G2698" s="51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</row>
    <row r="2699" spans="1:98" s="6" customFormat="1" x14ac:dyDescent="0.25">
      <c r="A2699" s="12"/>
      <c r="F2699" s="83"/>
      <c r="G2699" s="51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</row>
    <row r="2700" spans="1:98" s="6" customFormat="1" x14ac:dyDescent="0.25">
      <c r="A2700" s="12"/>
      <c r="F2700" s="83"/>
      <c r="G2700" s="51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</row>
    <row r="2701" spans="1:98" s="6" customFormat="1" x14ac:dyDescent="0.25">
      <c r="A2701" s="12"/>
      <c r="F2701" s="83"/>
      <c r="G2701" s="51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</row>
    <row r="2702" spans="1:98" s="6" customFormat="1" x14ac:dyDescent="0.25">
      <c r="A2702" s="12"/>
      <c r="F2702" s="83"/>
      <c r="G2702" s="51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</row>
    <row r="2703" spans="1:98" s="6" customFormat="1" x14ac:dyDescent="0.25">
      <c r="A2703" s="12"/>
      <c r="F2703" s="83"/>
      <c r="G2703" s="51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</row>
    <row r="2704" spans="1:98" s="6" customFormat="1" x14ac:dyDescent="0.25">
      <c r="A2704" s="12"/>
      <c r="F2704" s="83"/>
      <c r="G2704" s="51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</row>
    <row r="2705" spans="1:98" s="6" customFormat="1" x14ac:dyDescent="0.25">
      <c r="A2705" s="12"/>
      <c r="F2705" s="83"/>
      <c r="G2705" s="51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</row>
    <row r="2706" spans="1:98" s="6" customFormat="1" x14ac:dyDescent="0.25">
      <c r="A2706" s="12"/>
      <c r="F2706" s="83"/>
      <c r="G2706" s="51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</row>
    <row r="2707" spans="1:98" s="6" customFormat="1" x14ac:dyDescent="0.25">
      <c r="A2707" s="12"/>
      <c r="F2707" s="83"/>
      <c r="G2707" s="51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</row>
    <row r="2708" spans="1:98" s="6" customFormat="1" x14ac:dyDescent="0.25">
      <c r="A2708" s="12"/>
      <c r="F2708" s="83"/>
      <c r="G2708" s="51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</row>
    <row r="2709" spans="1:98" s="6" customFormat="1" x14ac:dyDescent="0.25">
      <c r="A2709" s="12"/>
      <c r="F2709" s="83"/>
      <c r="G2709" s="51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</row>
    <row r="2710" spans="1:98" s="6" customFormat="1" x14ac:dyDescent="0.25">
      <c r="A2710" s="12"/>
      <c r="F2710" s="83"/>
      <c r="G2710" s="51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</row>
    <row r="2711" spans="1:98" s="6" customFormat="1" x14ac:dyDescent="0.25">
      <c r="A2711" s="12"/>
      <c r="F2711" s="83"/>
      <c r="G2711" s="51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</row>
    <row r="2712" spans="1:98" s="6" customFormat="1" x14ac:dyDescent="0.25">
      <c r="A2712" s="12"/>
      <c r="F2712" s="83"/>
      <c r="G2712" s="51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</row>
    <row r="2713" spans="1:98" s="6" customFormat="1" x14ac:dyDescent="0.25">
      <c r="A2713" s="12"/>
      <c r="F2713" s="83"/>
      <c r="G2713" s="51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</row>
    <row r="2714" spans="1:98" s="6" customFormat="1" x14ac:dyDescent="0.25">
      <c r="A2714" s="12"/>
      <c r="F2714" s="83"/>
      <c r="G2714" s="51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</row>
    <row r="2715" spans="1:98" s="6" customFormat="1" x14ac:dyDescent="0.25">
      <c r="A2715" s="12"/>
      <c r="F2715" s="83"/>
      <c r="G2715" s="51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</row>
    <row r="2716" spans="1:98" s="6" customFormat="1" x14ac:dyDescent="0.25">
      <c r="A2716" s="12"/>
      <c r="F2716" s="83"/>
      <c r="G2716" s="51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</row>
    <row r="2717" spans="1:98" s="6" customFormat="1" x14ac:dyDescent="0.25">
      <c r="A2717" s="12"/>
      <c r="F2717" s="83"/>
      <c r="G2717" s="51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</row>
    <row r="2718" spans="1:98" s="6" customFormat="1" x14ac:dyDescent="0.25">
      <c r="A2718" s="12"/>
      <c r="F2718" s="83"/>
      <c r="G2718" s="51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</row>
    <row r="2719" spans="1:98" s="6" customFormat="1" x14ac:dyDescent="0.25">
      <c r="A2719" s="12"/>
      <c r="F2719" s="83"/>
      <c r="G2719" s="51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</row>
    <row r="2720" spans="1:98" s="6" customFormat="1" x14ac:dyDescent="0.25">
      <c r="A2720" s="12"/>
      <c r="F2720" s="83"/>
      <c r="G2720" s="51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</row>
    <row r="2721" spans="1:98" s="6" customFormat="1" x14ac:dyDescent="0.25">
      <c r="A2721" s="12"/>
      <c r="F2721" s="83"/>
      <c r="G2721" s="51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</row>
    <row r="2722" spans="1:98" s="6" customFormat="1" x14ac:dyDescent="0.25">
      <c r="A2722" s="12"/>
      <c r="F2722" s="83"/>
      <c r="G2722" s="51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</row>
    <row r="2723" spans="1:98" s="6" customFormat="1" x14ac:dyDescent="0.25">
      <c r="A2723" s="12"/>
      <c r="F2723" s="83"/>
      <c r="G2723" s="51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</row>
    <row r="2724" spans="1:98" s="6" customFormat="1" x14ac:dyDescent="0.25">
      <c r="A2724" s="12"/>
      <c r="F2724" s="83"/>
      <c r="G2724" s="51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</row>
    <row r="2725" spans="1:98" s="6" customFormat="1" x14ac:dyDescent="0.25">
      <c r="A2725" s="12"/>
      <c r="F2725" s="83"/>
      <c r="G2725" s="51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</row>
    <row r="2726" spans="1:98" s="6" customFormat="1" x14ac:dyDescent="0.25">
      <c r="A2726" s="12"/>
      <c r="F2726" s="83"/>
      <c r="G2726" s="51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</row>
    <row r="2727" spans="1:98" s="6" customFormat="1" x14ac:dyDescent="0.25">
      <c r="A2727" s="12"/>
      <c r="F2727" s="83"/>
      <c r="G2727" s="51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</row>
    <row r="2728" spans="1:98" s="6" customFormat="1" x14ac:dyDescent="0.25">
      <c r="A2728" s="12"/>
      <c r="F2728" s="83"/>
      <c r="G2728" s="51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</row>
    <row r="2729" spans="1:98" s="6" customFormat="1" x14ac:dyDescent="0.25">
      <c r="A2729" s="12"/>
      <c r="F2729" s="83"/>
      <c r="G2729" s="51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</row>
    <row r="2730" spans="1:98" s="6" customFormat="1" x14ac:dyDescent="0.25">
      <c r="A2730" s="12"/>
      <c r="F2730" s="83"/>
      <c r="G2730" s="51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</row>
    <row r="2731" spans="1:98" s="6" customFormat="1" x14ac:dyDescent="0.25">
      <c r="A2731" s="12"/>
      <c r="F2731" s="83"/>
      <c r="G2731" s="51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</row>
    <row r="2732" spans="1:98" s="6" customFormat="1" x14ac:dyDescent="0.25">
      <c r="A2732" s="12"/>
      <c r="F2732" s="83"/>
      <c r="G2732" s="51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</row>
    <row r="2733" spans="1:98" s="6" customFormat="1" x14ac:dyDescent="0.25">
      <c r="A2733" s="12"/>
      <c r="F2733" s="83"/>
      <c r="G2733" s="51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</row>
    <row r="2734" spans="1:98" s="6" customFormat="1" x14ac:dyDescent="0.25">
      <c r="A2734" s="12"/>
      <c r="F2734" s="83"/>
      <c r="G2734" s="51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</row>
    <row r="2735" spans="1:98" s="6" customFormat="1" x14ac:dyDescent="0.25">
      <c r="A2735" s="12"/>
      <c r="F2735" s="83"/>
      <c r="G2735" s="51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</row>
    <row r="2736" spans="1:98" s="6" customFormat="1" x14ac:dyDescent="0.25">
      <c r="A2736" s="12"/>
      <c r="F2736" s="83"/>
      <c r="G2736" s="51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</row>
    <row r="2737" spans="1:98" s="6" customFormat="1" x14ac:dyDescent="0.25">
      <c r="A2737" s="12"/>
      <c r="F2737" s="83"/>
      <c r="G2737" s="51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</row>
    <row r="2738" spans="1:98" s="6" customFormat="1" x14ac:dyDescent="0.25">
      <c r="A2738" s="12"/>
      <c r="F2738" s="83"/>
      <c r="G2738" s="51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</row>
    <row r="2739" spans="1:98" s="6" customFormat="1" x14ac:dyDescent="0.25">
      <c r="A2739" s="12"/>
      <c r="F2739" s="83"/>
      <c r="G2739" s="51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</row>
    <row r="2740" spans="1:98" s="6" customFormat="1" x14ac:dyDescent="0.25">
      <c r="A2740" s="12"/>
      <c r="F2740" s="83"/>
      <c r="G2740" s="51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</row>
    <row r="2741" spans="1:98" s="6" customFormat="1" x14ac:dyDescent="0.25">
      <c r="A2741" s="12"/>
      <c r="F2741" s="83"/>
      <c r="G2741" s="51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</row>
    <row r="2742" spans="1:98" s="6" customFormat="1" x14ac:dyDescent="0.25">
      <c r="A2742" s="12"/>
      <c r="F2742" s="83"/>
      <c r="G2742" s="51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</row>
    <row r="2743" spans="1:98" s="6" customFormat="1" x14ac:dyDescent="0.25">
      <c r="A2743" s="12"/>
      <c r="F2743" s="83"/>
      <c r="G2743" s="51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</row>
    <row r="2744" spans="1:98" s="6" customFormat="1" x14ac:dyDescent="0.25">
      <c r="A2744" s="12"/>
      <c r="F2744" s="83"/>
      <c r="G2744" s="51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</row>
    <row r="2745" spans="1:98" s="6" customFormat="1" x14ac:dyDescent="0.25">
      <c r="A2745" s="12"/>
      <c r="F2745" s="83"/>
      <c r="G2745" s="51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</row>
    <row r="2746" spans="1:98" s="6" customFormat="1" x14ac:dyDescent="0.25">
      <c r="A2746" s="12"/>
      <c r="F2746" s="83"/>
      <c r="G2746" s="51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</row>
    <row r="2747" spans="1:98" s="6" customFormat="1" x14ac:dyDescent="0.25">
      <c r="A2747" s="12"/>
      <c r="F2747" s="83"/>
      <c r="G2747" s="51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</row>
    <row r="2748" spans="1:98" s="6" customFormat="1" x14ac:dyDescent="0.25">
      <c r="A2748" s="12"/>
      <c r="F2748" s="83"/>
      <c r="G2748" s="51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</row>
    <row r="2749" spans="1:98" s="6" customFormat="1" x14ac:dyDescent="0.25">
      <c r="A2749" s="12"/>
      <c r="F2749" s="83"/>
      <c r="G2749" s="51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</row>
    <row r="2750" spans="1:98" s="6" customFormat="1" x14ac:dyDescent="0.25">
      <c r="A2750" s="12"/>
      <c r="F2750" s="83"/>
      <c r="G2750" s="51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</row>
    <row r="2751" spans="1:98" s="6" customFormat="1" x14ac:dyDescent="0.25">
      <c r="A2751" s="12"/>
      <c r="F2751" s="83"/>
      <c r="G2751" s="51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</row>
    <row r="2752" spans="1:98" s="6" customFormat="1" x14ac:dyDescent="0.25">
      <c r="A2752" s="12"/>
      <c r="F2752" s="83"/>
      <c r="G2752" s="51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</row>
    <row r="2753" spans="1:98" s="6" customFormat="1" x14ac:dyDescent="0.25">
      <c r="A2753" s="12"/>
      <c r="F2753" s="83"/>
      <c r="G2753" s="51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</row>
    <row r="2754" spans="1:98" s="6" customFormat="1" x14ac:dyDescent="0.25">
      <c r="A2754" s="12"/>
      <c r="F2754" s="83"/>
      <c r="G2754" s="51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</row>
    <row r="2755" spans="1:98" s="6" customFormat="1" x14ac:dyDescent="0.25">
      <c r="A2755" s="12"/>
      <c r="F2755" s="83"/>
      <c r="G2755" s="51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</row>
    <row r="2756" spans="1:98" s="6" customFormat="1" x14ac:dyDescent="0.25">
      <c r="A2756" s="12"/>
      <c r="F2756" s="83"/>
      <c r="G2756" s="51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</row>
    <row r="2757" spans="1:98" s="6" customFormat="1" x14ac:dyDescent="0.25">
      <c r="A2757" s="12"/>
      <c r="F2757" s="83"/>
      <c r="G2757" s="51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</row>
    <row r="2758" spans="1:98" s="6" customFormat="1" x14ac:dyDescent="0.25">
      <c r="A2758" s="12"/>
      <c r="F2758" s="83"/>
      <c r="G2758" s="51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</row>
    <row r="2759" spans="1:98" s="6" customFormat="1" x14ac:dyDescent="0.25">
      <c r="A2759" s="12"/>
      <c r="F2759" s="83"/>
      <c r="G2759" s="51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</row>
    <row r="2760" spans="1:98" s="6" customFormat="1" x14ac:dyDescent="0.25">
      <c r="A2760" s="12"/>
      <c r="F2760" s="83"/>
      <c r="G2760" s="51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</row>
    <row r="2761" spans="1:98" s="6" customFormat="1" x14ac:dyDescent="0.25">
      <c r="A2761" s="12"/>
      <c r="F2761" s="83"/>
      <c r="G2761" s="51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</row>
    <row r="2762" spans="1:98" s="6" customFormat="1" x14ac:dyDescent="0.25">
      <c r="A2762" s="12"/>
      <c r="F2762" s="83"/>
      <c r="G2762" s="51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</row>
    <row r="2763" spans="1:98" s="6" customFormat="1" x14ac:dyDescent="0.25">
      <c r="A2763" s="12"/>
      <c r="F2763" s="83"/>
      <c r="G2763" s="51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</row>
    <row r="2764" spans="1:98" s="6" customFormat="1" x14ac:dyDescent="0.25">
      <c r="A2764" s="12"/>
      <c r="F2764" s="83"/>
      <c r="G2764" s="51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</row>
    <row r="2765" spans="1:98" s="6" customFormat="1" x14ac:dyDescent="0.25">
      <c r="A2765" s="12"/>
      <c r="F2765" s="83"/>
      <c r="G2765" s="51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</row>
    <row r="2766" spans="1:98" s="6" customFormat="1" x14ac:dyDescent="0.25">
      <c r="A2766" s="12"/>
      <c r="F2766" s="83"/>
      <c r="G2766" s="51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</row>
    <row r="2767" spans="1:98" s="6" customFormat="1" x14ac:dyDescent="0.25">
      <c r="A2767" s="12"/>
      <c r="F2767" s="83"/>
      <c r="G2767" s="51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</row>
    <row r="2768" spans="1:98" s="6" customFormat="1" x14ac:dyDescent="0.25">
      <c r="A2768" s="12"/>
      <c r="F2768" s="83"/>
      <c r="G2768" s="51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</row>
    <row r="2769" spans="1:98" s="6" customFormat="1" x14ac:dyDescent="0.25">
      <c r="A2769" s="12"/>
      <c r="F2769" s="83"/>
      <c r="G2769" s="51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</row>
    <row r="2770" spans="1:98" s="6" customFormat="1" x14ac:dyDescent="0.25">
      <c r="A2770" s="12"/>
      <c r="F2770" s="83"/>
      <c r="G2770" s="51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</row>
    <row r="2771" spans="1:98" s="6" customFormat="1" x14ac:dyDescent="0.25">
      <c r="A2771" s="12"/>
      <c r="F2771" s="83"/>
      <c r="G2771" s="51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</row>
    <row r="2772" spans="1:98" s="6" customFormat="1" x14ac:dyDescent="0.25">
      <c r="A2772" s="12"/>
      <c r="F2772" s="83"/>
      <c r="G2772" s="51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</row>
    <row r="2773" spans="1:98" s="6" customFormat="1" x14ac:dyDescent="0.25">
      <c r="A2773" s="12"/>
      <c r="F2773" s="83"/>
      <c r="G2773" s="51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</row>
    <row r="2774" spans="1:98" s="6" customFormat="1" x14ac:dyDescent="0.25">
      <c r="A2774" s="12"/>
      <c r="F2774" s="83"/>
      <c r="G2774" s="51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</row>
    <row r="2775" spans="1:98" s="6" customFormat="1" x14ac:dyDescent="0.25">
      <c r="A2775" s="12"/>
      <c r="F2775" s="83"/>
      <c r="G2775" s="51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</row>
    <row r="2776" spans="1:98" s="6" customFormat="1" x14ac:dyDescent="0.25">
      <c r="A2776" s="12"/>
      <c r="F2776" s="83"/>
      <c r="G2776" s="51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</row>
    <row r="2777" spans="1:98" s="6" customFormat="1" x14ac:dyDescent="0.25">
      <c r="A2777" s="12"/>
      <c r="F2777" s="83"/>
      <c r="G2777" s="51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</row>
    <row r="2778" spans="1:98" s="6" customFormat="1" x14ac:dyDescent="0.25">
      <c r="A2778" s="12"/>
      <c r="F2778" s="83"/>
      <c r="G2778" s="51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</row>
    <row r="2779" spans="1:98" s="6" customFormat="1" x14ac:dyDescent="0.25">
      <c r="A2779" s="12"/>
      <c r="F2779" s="83"/>
      <c r="G2779" s="51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</row>
    <row r="2780" spans="1:98" s="6" customFormat="1" x14ac:dyDescent="0.25">
      <c r="A2780" s="12"/>
      <c r="F2780" s="83"/>
      <c r="G2780" s="51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</row>
    <row r="2781" spans="1:98" s="6" customFormat="1" x14ac:dyDescent="0.25">
      <c r="A2781" s="12"/>
      <c r="F2781" s="83"/>
      <c r="G2781" s="51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</row>
    <row r="2782" spans="1:98" s="6" customFormat="1" x14ac:dyDescent="0.25">
      <c r="A2782" s="12"/>
      <c r="F2782" s="83"/>
      <c r="G2782" s="51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</row>
    <row r="2783" spans="1:98" s="6" customFormat="1" x14ac:dyDescent="0.25">
      <c r="A2783" s="12"/>
      <c r="F2783" s="83"/>
      <c r="G2783" s="51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</row>
    <row r="2784" spans="1:98" s="6" customFormat="1" x14ac:dyDescent="0.25">
      <c r="A2784" s="12"/>
      <c r="F2784" s="83"/>
      <c r="G2784" s="51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</row>
    <row r="2785" spans="1:98" s="6" customFormat="1" x14ac:dyDescent="0.25">
      <c r="A2785" s="12"/>
      <c r="F2785" s="83"/>
      <c r="G2785" s="51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</row>
    <row r="2786" spans="1:98" s="6" customFormat="1" x14ac:dyDescent="0.25">
      <c r="A2786" s="12"/>
      <c r="F2786" s="83"/>
      <c r="G2786" s="51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</row>
    <row r="2787" spans="1:98" s="6" customFormat="1" x14ac:dyDescent="0.25">
      <c r="A2787" s="12"/>
      <c r="F2787" s="83"/>
      <c r="G2787" s="51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</row>
    <row r="2788" spans="1:98" s="6" customFormat="1" x14ac:dyDescent="0.25">
      <c r="A2788" s="12"/>
      <c r="F2788" s="83"/>
      <c r="G2788" s="51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</row>
    <row r="2789" spans="1:98" s="6" customFormat="1" x14ac:dyDescent="0.25">
      <c r="A2789" s="12"/>
      <c r="F2789" s="83"/>
      <c r="G2789" s="51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</row>
    <row r="2790" spans="1:98" s="6" customFormat="1" x14ac:dyDescent="0.25">
      <c r="A2790" s="12"/>
      <c r="F2790" s="83"/>
      <c r="G2790" s="51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</row>
    <row r="2791" spans="1:98" s="6" customFormat="1" x14ac:dyDescent="0.25">
      <c r="A2791" s="12"/>
      <c r="F2791" s="83"/>
      <c r="G2791" s="51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</row>
    <row r="2792" spans="1:98" s="6" customFormat="1" x14ac:dyDescent="0.25">
      <c r="A2792" s="12"/>
      <c r="F2792" s="83"/>
      <c r="G2792" s="51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</row>
    <row r="2793" spans="1:98" s="6" customFormat="1" x14ac:dyDescent="0.25">
      <c r="A2793" s="12"/>
      <c r="F2793" s="83"/>
      <c r="G2793" s="51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</row>
    <row r="2794" spans="1:98" s="6" customFormat="1" x14ac:dyDescent="0.25">
      <c r="A2794" s="12"/>
      <c r="F2794" s="83"/>
      <c r="G2794" s="51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</row>
    <row r="2795" spans="1:98" s="6" customFormat="1" x14ac:dyDescent="0.25">
      <c r="A2795" s="12"/>
      <c r="F2795" s="83"/>
      <c r="G2795" s="51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</row>
    <row r="2796" spans="1:98" s="6" customFormat="1" x14ac:dyDescent="0.25">
      <c r="A2796" s="12"/>
      <c r="F2796" s="83"/>
      <c r="G2796" s="51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</row>
    <row r="2797" spans="1:98" s="6" customFormat="1" x14ac:dyDescent="0.25">
      <c r="A2797" s="12"/>
      <c r="F2797" s="83"/>
      <c r="G2797" s="51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</row>
    <row r="2798" spans="1:98" s="6" customFormat="1" x14ac:dyDescent="0.25">
      <c r="A2798" s="12"/>
      <c r="F2798" s="83"/>
      <c r="G2798" s="51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</row>
    <row r="2799" spans="1:98" s="6" customFormat="1" x14ac:dyDescent="0.25">
      <c r="A2799" s="12"/>
      <c r="F2799" s="83"/>
      <c r="G2799" s="51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</row>
    <row r="2800" spans="1:98" s="6" customFormat="1" x14ac:dyDescent="0.25">
      <c r="A2800" s="12"/>
      <c r="F2800" s="83"/>
      <c r="G2800" s="51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</row>
    <row r="2801" spans="1:98" s="6" customFormat="1" x14ac:dyDescent="0.25">
      <c r="A2801" s="12"/>
      <c r="F2801" s="83"/>
      <c r="G2801" s="51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</row>
    <row r="2802" spans="1:98" s="6" customFormat="1" x14ac:dyDescent="0.25">
      <c r="A2802" s="12"/>
      <c r="F2802" s="83"/>
      <c r="G2802" s="51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</row>
    <row r="2803" spans="1:98" s="6" customFormat="1" x14ac:dyDescent="0.25">
      <c r="A2803" s="12"/>
      <c r="F2803" s="83"/>
      <c r="G2803" s="51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</row>
    <row r="2804" spans="1:98" s="6" customFormat="1" x14ac:dyDescent="0.25">
      <c r="A2804" s="12"/>
      <c r="F2804" s="83"/>
      <c r="G2804" s="51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</row>
    <row r="2805" spans="1:98" s="6" customFormat="1" x14ac:dyDescent="0.25">
      <c r="A2805" s="12"/>
      <c r="F2805" s="83"/>
      <c r="G2805" s="51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</row>
    <row r="2806" spans="1:98" s="6" customFormat="1" x14ac:dyDescent="0.25">
      <c r="A2806" s="12"/>
      <c r="F2806" s="83"/>
      <c r="G2806" s="51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</row>
    <row r="2807" spans="1:98" s="6" customFormat="1" x14ac:dyDescent="0.25">
      <c r="A2807" s="12"/>
      <c r="F2807" s="83"/>
      <c r="G2807" s="51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</row>
    <row r="2808" spans="1:98" s="6" customFormat="1" x14ac:dyDescent="0.25">
      <c r="A2808" s="12"/>
      <c r="F2808" s="83"/>
      <c r="G2808" s="51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</row>
    <row r="2809" spans="1:98" s="6" customFormat="1" x14ac:dyDescent="0.25">
      <c r="A2809" s="12"/>
      <c r="F2809" s="83"/>
      <c r="G2809" s="51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</row>
    <row r="2810" spans="1:98" s="6" customFormat="1" x14ac:dyDescent="0.25">
      <c r="A2810" s="12"/>
      <c r="F2810" s="83"/>
      <c r="G2810" s="51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</row>
    <row r="2811" spans="1:98" s="6" customFormat="1" x14ac:dyDescent="0.25">
      <c r="A2811" s="12"/>
      <c r="F2811" s="83"/>
      <c r="G2811" s="51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</row>
    <row r="2812" spans="1:98" s="6" customFormat="1" x14ac:dyDescent="0.25">
      <c r="A2812" s="12"/>
      <c r="F2812" s="83"/>
      <c r="G2812" s="51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</row>
    <row r="2813" spans="1:98" s="6" customFormat="1" x14ac:dyDescent="0.25">
      <c r="A2813" s="12"/>
      <c r="F2813" s="83"/>
      <c r="G2813" s="51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</row>
    <row r="2814" spans="1:98" s="6" customFormat="1" x14ac:dyDescent="0.25">
      <c r="A2814" s="12"/>
      <c r="F2814" s="83"/>
      <c r="G2814" s="51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</row>
    <row r="2815" spans="1:98" s="6" customFormat="1" x14ac:dyDescent="0.25">
      <c r="A2815" s="12"/>
      <c r="F2815" s="83"/>
      <c r="G2815" s="51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</row>
    <row r="2816" spans="1:98" s="6" customFormat="1" x14ac:dyDescent="0.25">
      <c r="A2816" s="12"/>
      <c r="F2816" s="83"/>
      <c r="G2816" s="51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</row>
    <row r="2817" spans="1:98" s="6" customFormat="1" x14ac:dyDescent="0.25">
      <c r="A2817" s="12"/>
      <c r="F2817" s="83"/>
      <c r="G2817" s="51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</row>
    <row r="2818" spans="1:98" s="6" customFormat="1" x14ac:dyDescent="0.25">
      <c r="A2818" s="12"/>
      <c r="F2818" s="83"/>
      <c r="G2818" s="51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</row>
    <row r="2819" spans="1:98" s="6" customFormat="1" x14ac:dyDescent="0.25">
      <c r="A2819" s="12"/>
      <c r="F2819" s="83"/>
      <c r="G2819" s="51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</row>
    <row r="2820" spans="1:98" s="6" customFormat="1" x14ac:dyDescent="0.25">
      <c r="A2820" s="12"/>
      <c r="F2820" s="83"/>
      <c r="G2820" s="51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</row>
    <row r="2821" spans="1:98" s="6" customFormat="1" x14ac:dyDescent="0.25">
      <c r="A2821" s="12"/>
      <c r="F2821" s="83"/>
      <c r="G2821" s="51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</row>
    <row r="2822" spans="1:98" s="6" customFormat="1" x14ac:dyDescent="0.25">
      <c r="A2822" s="12"/>
      <c r="F2822" s="83"/>
      <c r="G2822" s="51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</row>
    <row r="2823" spans="1:98" s="6" customFormat="1" x14ac:dyDescent="0.25">
      <c r="A2823" s="12"/>
      <c r="F2823" s="83"/>
      <c r="G2823" s="51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</row>
    <row r="2824" spans="1:98" s="6" customFormat="1" x14ac:dyDescent="0.25">
      <c r="A2824" s="12"/>
      <c r="F2824" s="83"/>
      <c r="G2824" s="51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</row>
    <row r="2825" spans="1:98" s="6" customFormat="1" x14ac:dyDescent="0.25">
      <c r="A2825" s="12"/>
      <c r="F2825" s="83"/>
      <c r="G2825" s="51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</row>
    <row r="2826" spans="1:98" s="6" customFormat="1" x14ac:dyDescent="0.25">
      <c r="A2826" s="12"/>
      <c r="F2826" s="83"/>
      <c r="G2826" s="51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</row>
    <row r="2827" spans="1:98" s="6" customFormat="1" x14ac:dyDescent="0.25">
      <c r="A2827" s="12"/>
      <c r="F2827" s="83"/>
      <c r="G2827" s="51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</row>
    <row r="2828" spans="1:98" s="6" customFormat="1" x14ac:dyDescent="0.25">
      <c r="A2828" s="12"/>
      <c r="F2828" s="83"/>
      <c r="G2828" s="51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</row>
    <row r="2829" spans="1:98" s="6" customFormat="1" x14ac:dyDescent="0.25">
      <c r="A2829" s="12"/>
      <c r="F2829" s="83"/>
      <c r="G2829" s="51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</row>
    <row r="2830" spans="1:98" s="6" customFormat="1" x14ac:dyDescent="0.25">
      <c r="A2830" s="12"/>
      <c r="F2830" s="83"/>
      <c r="G2830" s="51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</row>
    <row r="2831" spans="1:98" s="6" customFormat="1" x14ac:dyDescent="0.25">
      <c r="A2831" s="12"/>
      <c r="F2831" s="83"/>
      <c r="G2831" s="51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</row>
    <row r="2832" spans="1:98" s="6" customFormat="1" x14ac:dyDescent="0.25">
      <c r="A2832" s="12"/>
      <c r="F2832" s="83"/>
      <c r="G2832" s="51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</row>
    <row r="2833" spans="1:98" s="6" customFormat="1" x14ac:dyDescent="0.25">
      <c r="A2833" s="12"/>
      <c r="F2833" s="83"/>
      <c r="G2833" s="51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</row>
    <row r="2834" spans="1:98" s="6" customFormat="1" x14ac:dyDescent="0.25">
      <c r="A2834" s="12"/>
      <c r="F2834" s="83"/>
      <c r="G2834" s="51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</row>
    <row r="2835" spans="1:98" s="6" customFormat="1" x14ac:dyDescent="0.25">
      <c r="A2835" s="12"/>
      <c r="F2835" s="83"/>
      <c r="G2835" s="51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</row>
    <row r="2836" spans="1:98" s="6" customFormat="1" x14ac:dyDescent="0.25">
      <c r="A2836" s="12"/>
      <c r="F2836" s="83"/>
      <c r="G2836" s="51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</row>
    <row r="2837" spans="1:98" s="6" customFormat="1" x14ac:dyDescent="0.25">
      <c r="A2837" s="12"/>
      <c r="F2837" s="83"/>
      <c r="G2837" s="51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</row>
    <row r="2838" spans="1:98" s="6" customFormat="1" x14ac:dyDescent="0.25">
      <c r="A2838" s="12"/>
      <c r="F2838" s="83"/>
      <c r="G2838" s="51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</row>
    <row r="2839" spans="1:98" s="6" customFormat="1" x14ac:dyDescent="0.25">
      <c r="A2839" s="12"/>
      <c r="F2839" s="83"/>
      <c r="G2839" s="51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</row>
    <row r="2840" spans="1:98" s="6" customFormat="1" x14ac:dyDescent="0.25">
      <c r="A2840" s="12"/>
      <c r="F2840" s="83"/>
      <c r="G2840" s="51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</row>
    <row r="2841" spans="1:98" s="6" customFormat="1" x14ac:dyDescent="0.25">
      <c r="A2841" s="12"/>
      <c r="F2841" s="83"/>
      <c r="G2841" s="51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</row>
    <row r="2842" spans="1:98" s="6" customFormat="1" x14ac:dyDescent="0.25">
      <c r="A2842" s="12"/>
      <c r="F2842" s="83"/>
      <c r="G2842" s="51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</row>
    <row r="2843" spans="1:98" s="6" customFormat="1" x14ac:dyDescent="0.25">
      <c r="A2843" s="12"/>
      <c r="F2843" s="83"/>
      <c r="G2843" s="51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</row>
    <row r="2844" spans="1:98" s="6" customFormat="1" x14ac:dyDescent="0.25">
      <c r="A2844" s="12"/>
      <c r="F2844" s="83"/>
      <c r="G2844" s="51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</row>
    <row r="2845" spans="1:98" s="6" customFormat="1" x14ac:dyDescent="0.25">
      <c r="A2845" s="12"/>
      <c r="F2845" s="83"/>
      <c r="G2845" s="51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</row>
    <row r="2846" spans="1:98" s="6" customFormat="1" x14ac:dyDescent="0.25">
      <c r="A2846" s="12"/>
      <c r="F2846" s="83"/>
      <c r="G2846" s="51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</row>
    <row r="2847" spans="1:98" s="6" customFormat="1" x14ac:dyDescent="0.25">
      <c r="A2847" s="12"/>
      <c r="F2847" s="83"/>
      <c r="G2847" s="51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</row>
    <row r="2848" spans="1:98" s="6" customFormat="1" x14ac:dyDescent="0.25">
      <c r="A2848" s="12"/>
      <c r="F2848" s="83"/>
      <c r="G2848" s="51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</row>
    <row r="2849" spans="1:98" s="6" customFormat="1" x14ac:dyDescent="0.25">
      <c r="A2849" s="12"/>
      <c r="F2849" s="83"/>
      <c r="G2849" s="51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</row>
    <row r="2850" spans="1:98" s="6" customFormat="1" x14ac:dyDescent="0.25">
      <c r="A2850" s="12"/>
      <c r="F2850" s="83"/>
      <c r="G2850" s="51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</row>
    <row r="2851" spans="1:98" s="6" customFormat="1" x14ac:dyDescent="0.25">
      <c r="A2851" s="12"/>
      <c r="F2851" s="83"/>
      <c r="G2851" s="51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</row>
    <row r="2852" spans="1:98" s="6" customFormat="1" x14ac:dyDescent="0.25">
      <c r="A2852" s="12"/>
      <c r="F2852" s="83"/>
      <c r="G2852" s="51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</row>
    <row r="2853" spans="1:98" s="6" customFormat="1" x14ac:dyDescent="0.25">
      <c r="A2853" s="12"/>
      <c r="F2853" s="83"/>
      <c r="G2853" s="51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</row>
    <row r="2854" spans="1:98" s="6" customFormat="1" x14ac:dyDescent="0.25">
      <c r="A2854" s="12"/>
      <c r="F2854" s="83"/>
      <c r="G2854" s="51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</row>
    <row r="2855" spans="1:98" s="6" customFormat="1" x14ac:dyDescent="0.25">
      <c r="A2855" s="12"/>
      <c r="F2855" s="83"/>
      <c r="G2855" s="51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</row>
    <row r="2856" spans="1:98" s="6" customFormat="1" x14ac:dyDescent="0.25">
      <c r="A2856" s="12"/>
      <c r="F2856" s="83"/>
      <c r="G2856" s="51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</row>
    <row r="2857" spans="1:98" s="6" customFormat="1" x14ac:dyDescent="0.25">
      <c r="A2857" s="12"/>
      <c r="F2857" s="83"/>
      <c r="G2857" s="51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</row>
    <row r="2858" spans="1:98" s="6" customFormat="1" x14ac:dyDescent="0.25">
      <c r="A2858" s="12"/>
      <c r="F2858" s="83"/>
      <c r="G2858" s="51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</row>
    <row r="2859" spans="1:98" s="6" customFormat="1" x14ac:dyDescent="0.25">
      <c r="A2859" s="12"/>
      <c r="F2859" s="83"/>
      <c r="G2859" s="51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</row>
    <row r="2860" spans="1:98" s="6" customFormat="1" x14ac:dyDescent="0.25">
      <c r="A2860" s="12"/>
      <c r="F2860" s="83"/>
      <c r="G2860" s="51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</row>
    <row r="2861" spans="1:98" s="6" customFormat="1" x14ac:dyDescent="0.25">
      <c r="A2861" s="12"/>
      <c r="F2861" s="83"/>
      <c r="G2861" s="51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</row>
    <row r="2862" spans="1:98" s="6" customFormat="1" x14ac:dyDescent="0.25">
      <c r="A2862" s="12"/>
      <c r="F2862" s="83"/>
      <c r="G2862" s="51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</row>
    <row r="2863" spans="1:98" s="6" customFormat="1" x14ac:dyDescent="0.25">
      <c r="A2863" s="12"/>
      <c r="F2863" s="83"/>
      <c r="G2863" s="51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</row>
    <row r="2864" spans="1:98" s="6" customFormat="1" x14ac:dyDescent="0.25">
      <c r="A2864" s="12"/>
      <c r="F2864" s="83"/>
      <c r="G2864" s="51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</row>
    <row r="2865" spans="1:98" s="6" customFormat="1" x14ac:dyDescent="0.25">
      <c r="A2865" s="12"/>
      <c r="F2865" s="83"/>
      <c r="G2865" s="51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</row>
    <row r="2866" spans="1:98" s="6" customFormat="1" x14ac:dyDescent="0.25">
      <c r="A2866" s="12"/>
      <c r="F2866" s="83"/>
      <c r="G2866" s="51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</row>
    <row r="2867" spans="1:98" s="6" customFormat="1" x14ac:dyDescent="0.25">
      <c r="A2867" s="12"/>
      <c r="F2867" s="83"/>
      <c r="G2867" s="51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</row>
    <row r="2868" spans="1:98" s="6" customFormat="1" x14ac:dyDescent="0.25">
      <c r="A2868" s="12"/>
      <c r="F2868" s="83"/>
      <c r="G2868" s="51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</row>
    <row r="2869" spans="1:98" s="6" customFormat="1" x14ac:dyDescent="0.25">
      <c r="A2869" s="12"/>
      <c r="F2869" s="83"/>
      <c r="G2869" s="51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</row>
    <row r="2870" spans="1:98" s="6" customFormat="1" x14ac:dyDescent="0.25">
      <c r="A2870" s="12"/>
      <c r="F2870" s="83"/>
      <c r="G2870" s="51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</row>
    <row r="2871" spans="1:98" s="6" customFormat="1" x14ac:dyDescent="0.25">
      <c r="A2871" s="12"/>
      <c r="F2871" s="83"/>
      <c r="G2871" s="51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</row>
    <row r="2872" spans="1:98" s="6" customFormat="1" x14ac:dyDescent="0.25">
      <c r="A2872" s="12"/>
      <c r="F2872" s="83"/>
      <c r="G2872" s="51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</row>
    <row r="2873" spans="1:98" s="6" customFormat="1" x14ac:dyDescent="0.25">
      <c r="A2873" s="12"/>
      <c r="F2873" s="83"/>
      <c r="G2873" s="51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</row>
    <row r="2874" spans="1:98" s="6" customFormat="1" x14ac:dyDescent="0.25">
      <c r="A2874" s="12"/>
      <c r="F2874" s="83"/>
      <c r="G2874" s="51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</row>
    <row r="2875" spans="1:98" s="6" customFormat="1" x14ac:dyDescent="0.25">
      <c r="A2875" s="12"/>
      <c r="F2875" s="83"/>
      <c r="G2875" s="51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</row>
    <row r="2876" spans="1:98" s="6" customFormat="1" x14ac:dyDescent="0.25">
      <c r="A2876" s="12"/>
      <c r="F2876" s="83"/>
      <c r="G2876" s="51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</row>
    <row r="2877" spans="1:98" s="6" customFormat="1" x14ac:dyDescent="0.25">
      <c r="A2877" s="12"/>
      <c r="F2877" s="83"/>
      <c r="G2877" s="51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</row>
    <row r="2878" spans="1:98" s="6" customFormat="1" x14ac:dyDescent="0.25">
      <c r="A2878" s="12"/>
      <c r="F2878" s="83"/>
      <c r="G2878" s="51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</row>
    <row r="2879" spans="1:98" s="6" customFormat="1" x14ac:dyDescent="0.25">
      <c r="A2879" s="12"/>
      <c r="F2879" s="83"/>
      <c r="G2879" s="51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</row>
    <row r="2880" spans="1:98" s="6" customFormat="1" x14ac:dyDescent="0.25">
      <c r="A2880" s="12"/>
      <c r="F2880" s="83"/>
      <c r="G2880" s="51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</row>
    <row r="2881" spans="1:98" s="6" customFormat="1" x14ac:dyDescent="0.25">
      <c r="A2881" s="12"/>
      <c r="F2881" s="83"/>
      <c r="G2881" s="51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</row>
    <row r="2882" spans="1:98" s="6" customFormat="1" x14ac:dyDescent="0.25">
      <c r="A2882" s="12"/>
      <c r="F2882" s="83"/>
      <c r="G2882" s="51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</row>
    <row r="2883" spans="1:98" s="6" customFormat="1" x14ac:dyDescent="0.25">
      <c r="A2883" s="12"/>
      <c r="F2883" s="83"/>
      <c r="G2883" s="51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</row>
    <row r="2884" spans="1:98" s="6" customFormat="1" x14ac:dyDescent="0.25">
      <c r="A2884" s="12"/>
      <c r="F2884" s="83"/>
      <c r="G2884" s="51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</row>
    <row r="2885" spans="1:98" s="6" customFormat="1" x14ac:dyDescent="0.25">
      <c r="A2885" s="12"/>
      <c r="F2885" s="83"/>
      <c r="G2885" s="51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</row>
    <row r="2886" spans="1:98" s="6" customFormat="1" x14ac:dyDescent="0.25">
      <c r="A2886" s="12"/>
      <c r="F2886" s="83"/>
      <c r="G2886" s="51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</row>
    <row r="2887" spans="1:98" s="6" customFormat="1" x14ac:dyDescent="0.25">
      <c r="A2887" s="12"/>
      <c r="F2887" s="83"/>
      <c r="G2887" s="51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</row>
    <row r="2888" spans="1:98" s="6" customFormat="1" x14ac:dyDescent="0.25">
      <c r="A2888" s="12"/>
      <c r="F2888" s="83"/>
      <c r="G2888" s="51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</row>
    <row r="2889" spans="1:98" s="6" customFormat="1" x14ac:dyDescent="0.25">
      <c r="A2889" s="12"/>
      <c r="F2889" s="83"/>
      <c r="G2889" s="51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</row>
    <row r="2890" spans="1:98" s="6" customFormat="1" x14ac:dyDescent="0.25">
      <c r="A2890" s="12"/>
      <c r="F2890" s="83"/>
      <c r="G2890" s="51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</row>
    <row r="2891" spans="1:98" s="6" customFormat="1" x14ac:dyDescent="0.25">
      <c r="A2891" s="12"/>
      <c r="F2891" s="83"/>
      <c r="G2891" s="51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</row>
    <row r="2892" spans="1:98" s="6" customFormat="1" x14ac:dyDescent="0.25">
      <c r="A2892" s="12"/>
      <c r="F2892" s="83"/>
      <c r="G2892" s="51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</row>
    <row r="2893" spans="1:98" s="6" customFormat="1" x14ac:dyDescent="0.25">
      <c r="A2893" s="12"/>
      <c r="F2893" s="83"/>
      <c r="G2893" s="51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</row>
    <row r="2894" spans="1:98" s="6" customFormat="1" x14ac:dyDescent="0.25">
      <c r="A2894" s="12"/>
      <c r="F2894" s="83"/>
      <c r="G2894" s="51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</row>
    <row r="2895" spans="1:98" s="6" customFormat="1" x14ac:dyDescent="0.25">
      <c r="A2895" s="12"/>
      <c r="F2895" s="83"/>
      <c r="G2895" s="51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</row>
    <row r="2896" spans="1:98" s="6" customFormat="1" x14ac:dyDescent="0.25">
      <c r="A2896" s="12"/>
      <c r="F2896" s="83"/>
      <c r="G2896" s="51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</row>
    <row r="2897" spans="1:98" s="6" customFormat="1" x14ac:dyDescent="0.25">
      <c r="A2897" s="12"/>
      <c r="F2897" s="83"/>
      <c r="G2897" s="51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</row>
    <row r="2898" spans="1:98" s="6" customFormat="1" x14ac:dyDescent="0.25">
      <c r="A2898" s="12"/>
      <c r="F2898" s="83"/>
      <c r="G2898" s="51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</row>
    <row r="2899" spans="1:98" s="6" customFormat="1" x14ac:dyDescent="0.25">
      <c r="A2899" s="12"/>
      <c r="F2899" s="83"/>
      <c r="G2899" s="51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</row>
    <row r="2900" spans="1:98" s="6" customFormat="1" x14ac:dyDescent="0.25">
      <c r="A2900" s="12"/>
      <c r="F2900" s="83"/>
      <c r="G2900" s="51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</row>
    <row r="2901" spans="1:98" s="6" customFormat="1" x14ac:dyDescent="0.25">
      <c r="A2901" s="12"/>
      <c r="F2901" s="83"/>
      <c r="G2901" s="51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</row>
    <row r="2902" spans="1:98" s="6" customFormat="1" x14ac:dyDescent="0.25">
      <c r="A2902" s="12"/>
      <c r="F2902" s="83"/>
      <c r="G2902" s="51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</row>
    <row r="2903" spans="1:98" s="6" customFormat="1" x14ac:dyDescent="0.25">
      <c r="A2903" s="12"/>
      <c r="F2903" s="83"/>
      <c r="G2903" s="51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</row>
    <row r="2904" spans="1:98" s="6" customFormat="1" x14ac:dyDescent="0.25">
      <c r="A2904" s="12"/>
      <c r="F2904" s="83"/>
      <c r="G2904" s="51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</row>
    <row r="2905" spans="1:98" s="6" customFormat="1" x14ac:dyDescent="0.25">
      <c r="A2905" s="12"/>
      <c r="F2905" s="83"/>
      <c r="G2905" s="51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</row>
    <row r="2906" spans="1:98" s="6" customFormat="1" x14ac:dyDescent="0.25">
      <c r="A2906" s="12"/>
      <c r="F2906" s="83"/>
      <c r="G2906" s="51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</row>
    <row r="2907" spans="1:98" s="6" customFormat="1" x14ac:dyDescent="0.25">
      <c r="A2907" s="12"/>
      <c r="F2907" s="83"/>
      <c r="G2907" s="51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</row>
    <row r="2908" spans="1:98" s="6" customFormat="1" x14ac:dyDescent="0.25">
      <c r="A2908" s="12"/>
      <c r="F2908" s="83"/>
      <c r="G2908" s="51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</row>
    <row r="2909" spans="1:98" s="6" customFormat="1" x14ac:dyDescent="0.25">
      <c r="A2909" s="12"/>
      <c r="F2909" s="83"/>
      <c r="G2909" s="51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</row>
    <row r="2910" spans="1:98" s="6" customFormat="1" x14ac:dyDescent="0.25">
      <c r="A2910" s="12"/>
      <c r="F2910" s="83"/>
      <c r="G2910" s="51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</row>
    <row r="2911" spans="1:98" s="6" customFormat="1" x14ac:dyDescent="0.25">
      <c r="A2911" s="12"/>
      <c r="F2911" s="83"/>
      <c r="G2911" s="51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</row>
    <row r="2912" spans="1:98" s="6" customFormat="1" x14ac:dyDescent="0.25">
      <c r="A2912" s="12"/>
      <c r="F2912" s="83"/>
      <c r="G2912" s="51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</row>
    <row r="2913" spans="1:98" s="6" customFormat="1" x14ac:dyDescent="0.25">
      <c r="A2913" s="12"/>
      <c r="F2913" s="83"/>
      <c r="G2913" s="51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</row>
    <row r="2914" spans="1:98" s="6" customFormat="1" x14ac:dyDescent="0.25">
      <c r="A2914" s="12"/>
      <c r="F2914" s="83"/>
      <c r="G2914" s="51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</row>
    <row r="2915" spans="1:98" s="6" customFormat="1" x14ac:dyDescent="0.25">
      <c r="A2915" s="12"/>
      <c r="F2915" s="83"/>
      <c r="G2915" s="51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</row>
    <row r="2916" spans="1:98" s="6" customFormat="1" x14ac:dyDescent="0.25">
      <c r="A2916" s="12"/>
      <c r="F2916" s="83"/>
      <c r="G2916" s="51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</row>
    <row r="2917" spans="1:98" s="6" customFormat="1" x14ac:dyDescent="0.25">
      <c r="A2917" s="12"/>
      <c r="F2917" s="83"/>
      <c r="G2917" s="51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</row>
    <row r="2918" spans="1:98" s="6" customFormat="1" x14ac:dyDescent="0.25">
      <c r="A2918" s="12"/>
      <c r="F2918" s="83"/>
      <c r="G2918" s="51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</row>
    <row r="2919" spans="1:98" s="6" customFormat="1" x14ac:dyDescent="0.25">
      <c r="A2919" s="12"/>
      <c r="F2919" s="83"/>
      <c r="G2919" s="51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</row>
    <row r="2920" spans="1:98" s="6" customFormat="1" x14ac:dyDescent="0.25">
      <c r="A2920" s="12"/>
      <c r="F2920" s="83"/>
      <c r="G2920" s="51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</row>
    <row r="2921" spans="1:98" s="6" customFormat="1" x14ac:dyDescent="0.25">
      <c r="A2921" s="12"/>
      <c r="F2921" s="83"/>
      <c r="G2921" s="51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</row>
    <row r="2922" spans="1:98" s="6" customFormat="1" x14ac:dyDescent="0.25">
      <c r="A2922" s="12"/>
      <c r="F2922" s="83"/>
      <c r="G2922" s="51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</row>
    <row r="2923" spans="1:98" s="6" customFormat="1" x14ac:dyDescent="0.25">
      <c r="A2923" s="12"/>
      <c r="F2923" s="83"/>
      <c r="G2923" s="51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</row>
    <row r="2924" spans="1:98" s="6" customFormat="1" x14ac:dyDescent="0.25">
      <c r="A2924" s="12"/>
      <c r="F2924" s="83"/>
      <c r="G2924" s="51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</row>
    <row r="2925" spans="1:98" s="6" customFormat="1" x14ac:dyDescent="0.25">
      <c r="A2925" s="12"/>
      <c r="F2925" s="83"/>
      <c r="G2925" s="51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</row>
    <row r="2926" spans="1:98" s="6" customFormat="1" x14ac:dyDescent="0.25">
      <c r="A2926" s="12"/>
      <c r="F2926" s="83"/>
      <c r="G2926" s="51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</row>
    <row r="2927" spans="1:98" s="6" customFormat="1" x14ac:dyDescent="0.25">
      <c r="A2927" s="12"/>
      <c r="F2927" s="83"/>
      <c r="G2927" s="51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</row>
    <row r="2928" spans="1:98" s="6" customFormat="1" x14ac:dyDescent="0.25">
      <c r="A2928" s="12"/>
      <c r="F2928" s="83"/>
      <c r="G2928" s="51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</row>
    <row r="2929" spans="1:98" s="6" customFormat="1" x14ac:dyDescent="0.25">
      <c r="A2929" s="12"/>
      <c r="F2929" s="83"/>
      <c r="G2929" s="51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</row>
    <row r="2930" spans="1:98" s="6" customFormat="1" x14ac:dyDescent="0.25">
      <c r="A2930" s="12"/>
      <c r="F2930" s="83"/>
      <c r="G2930" s="51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</row>
    <row r="2931" spans="1:98" s="6" customFormat="1" x14ac:dyDescent="0.25">
      <c r="A2931" s="12"/>
      <c r="F2931" s="83"/>
      <c r="G2931" s="51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</row>
    <row r="2932" spans="1:98" s="6" customFormat="1" x14ac:dyDescent="0.25">
      <c r="A2932" s="12"/>
      <c r="F2932" s="83"/>
      <c r="G2932" s="51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</row>
    <row r="2933" spans="1:98" s="6" customFormat="1" x14ac:dyDescent="0.25">
      <c r="A2933" s="12"/>
      <c r="F2933" s="83"/>
      <c r="G2933" s="51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</row>
    <row r="2934" spans="1:98" s="6" customFormat="1" x14ac:dyDescent="0.25">
      <c r="A2934" s="12"/>
      <c r="F2934" s="83"/>
      <c r="G2934" s="51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</row>
    <row r="2935" spans="1:98" s="6" customFormat="1" x14ac:dyDescent="0.25">
      <c r="A2935" s="12"/>
      <c r="F2935" s="83"/>
      <c r="G2935" s="51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</row>
    <row r="2936" spans="1:98" s="6" customFormat="1" x14ac:dyDescent="0.25">
      <c r="A2936" s="12"/>
      <c r="F2936" s="83"/>
      <c r="G2936" s="51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</row>
    <row r="2937" spans="1:98" s="6" customFormat="1" x14ac:dyDescent="0.25">
      <c r="A2937" s="12"/>
      <c r="F2937" s="83"/>
      <c r="G2937" s="51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</row>
    <row r="2938" spans="1:98" s="6" customFormat="1" x14ac:dyDescent="0.25">
      <c r="A2938" s="12"/>
      <c r="F2938" s="83"/>
      <c r="G2938" s="51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</row>
    <row r="2939" spans="1:98" s="6" customFormat="1" x14ac:dyDescent="0.25">
      <c r="A2939" s="12"/>
      <c r="F2939" s="83"/>
      <c r="G2939" s="51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</row>
    <row r="2940" spans="1:98" s="6" customFormat="1" x14ac:dyDescent="0.25">
      <c r="A2940" s="12"/>
      <c r="F2940" s="83"/>
      <c r="G2940" s="51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</row>
    <row r="2941" spans="1:98" s="6" customFormat="1" x14ac:dyDescent="0.25">
      <c r="A2941" s="12"/>
      <c r="F2941" s="83"/>
      <c r="G2941" s="51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</row>
    <row r="2942" spans="1:98" s="6" customFormat="1" x14ac:dyDescent="0.25">
      <c r="A2942" s="12"/>
      <c r="F2942" s="83"/>
      <c r="G2942" s="51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</row>
    <row r="2943" spans="1:98" s="6" customFormat="1" x14ac:dyDescent="0.25">
      <c r="A2943" s="12"/>
      <c r="F2943" s="83"/>
      <c r="G2943" s="51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</row>
    <row r="2944" spans="1:98" s="6" customFormat="1" x14ac:dyDescent="0.25">
      <c r="A2944" s="12"/>
      <c r="F2944" s="83"/>
      <c r="G2944" s="51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</row>
    <row r="2945" spans="1:98" s="6" customFormat="1" x14ac:dyDescent="0.25">
      <c r="A2945" s="12"/>
      <c r="F2945" s="83"/>
      <c r="G2945" s="51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</row>
    <row r="2946" spans="1:98" s="6" customFormat="1" x14ac:dyDescent="0.25">
      <c r="A2946" s="12"/>
      <c r="F2946" s="83"/>
      <c r="G2946" s="51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</row>
    <row r="2947" spans="1:98" s="6" customFormat="1" x14ac:dyDescent="0.25">
      <c r="A2947" s="12"/>
      <c r="F2947" s="83"/>
      <c r="G2947" s="51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</row>
    <row r="2948" spans="1:98" s="6" customFormat="1" x14ac:dyDescent="0.25">
      <c r="A2948" s="12"/>
      <c r="F2948" s="83"/>
      <c r="G2948" s="51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</row>
    <row r="2949" spans="1:98" s="6" customFormat="1" x14ac:dyDescent="0.25">
      <c r="A2949" s="12"/>
      <c r="F2949" s="83"/>
      <c r="G2949" s="51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</row>
    <row r="2950" spans="1:98" s="6" customFormat="1" x14ac:dyDescent="0.25">
      <c r="A2950" s="12"/>
      <c r="F2950" s="83"/>
      <c r="G2950" s="51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</row>
    <row r="2951" spans="1:98" s="6" customFormat="1" x14ac:dyDescent="0.25">
      <c r="A2951" s="12"/>
      <c r="F2951" s="83"/>
      <c r="G2951" s="51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</row>
    <row r="2952" spans="1:98" s="6" customFormat="1" x14ac:dyDescent="0.25">
      <c r="A2952" s="12"/>
      <c r="F2952" s="83"/>
      <c r="G2952" s="51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</row>
    <row r="2953" spans="1:98" s="6" customFormat="1" x14ac:dyDescent="0.25">
      <c r="A2953" s="12"/>
      <c r="F2953" s="83"/>
      <c r="G2953" s="51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</row>
    <row r="2954" spans="1:98" s="6" customFormat="1" x14ac:dyDescent="0.25">
      <c r="A2954" s="12"/>
      <c r="F2954" s="83"/>
      <c r="G2954" s="51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</row>
    <row r="2955" spans="1:98" s="6" customFormat="1" x14ac:dyDescent="0.25">
      <c r="A2955" s="12"/>
      <c r="F2955" s="83"/>
      <c r="G2955" s="51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</row>
    <row r="2956" spans="1:98" s="6" customFormat="1" x14ac:dyDescent="0.25">
      <c r="A2956" s="12"/>
      <c r="F2956" s="83"/>
      <c r="G2956" s="51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</row>
    <row r="2957" spans="1:98" s="6" customFormat="1" x14ac:dyDescent="0.25">
      <c r="A2957" s="12"/>
      <c r="F2957" s="83"/>
      <c r="G2957" s="51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</row>
    <row r="2958" spans="1:98" s="6" customFormat="1" x14ac:dyDescent="0.25">
      <c r="A2958" s="12"/>
      <c r="F2958" s="83"/>
      <c r="G2958" s="51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</row>
    <row r="2959" spans="1:98" s="6" customFormat="1" x14ac:dyDescent="0.25">
      <c r="A2959" s="12"/>
      <c r="F2959" s="83"/>
      <c r="G2959" s="51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</row>
    <row r="2960" spans="1:98" s="6" customFormat="1" x14ac:dyDescent="0.25">
      <c r="A2960" s="12"/>
      <c r="F2960" s="83"/>
      <c r="G2960" s="51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</row>
    <row r="2961" spans="1:98" s="6" customFormat="1" x14ac:dyDescent="0.25">
      <c r="A2961" s="12"/>
      <c r="F2961" s="83"/>
      <c r="G2961" s="51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</row>
    <row r="2962" spans="1:98" s="6" customFormat="1" x14ac:dyDescent="0.25">
      <c r="A2962" s="12"/>
      <c r="F2962" s="83"/>
      <c r="G2962" s="51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</row>
    <row r="2963" spans="1:98" s="6" customFormat="1" x14ac:dyDescent="0.25">
      <c r="A2963" s="12"/>
      <c r="F2963" s="83"/>
      <c r="G2963" s="51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</row>
    <row r="2964" spans="1:98" s="6" customFormat="1" x14ac:dyDescent="0.25">
      <c r="A2964" s="12"/>
      <c r="F2964" s="83"/>
      <c r="G2964" s="51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</row>
    <row r="2965" spans="1:98" s="6" customFormat="1" x14ac:dyDescent="0.25">
      <c r="A2965" s="12"/>
      <c r="F2965" s="83"/>
      <c r="G2965" s="51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</row>
    <row r="2966" spans="1:98" s="6" customFormat="1" x14ac:dyDescent="0.25">
      <c r="A2966" s="12"/>
      <c r="F2966" s="83"/>
      <c r="G2966" s="51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</row>
    <row r="2967" spans="1:98" s="6" customFormat="1" x14ac:dyDescent="0.25">
      <c r="A2967" s="12"/>
      <c r="F2967" s="83"/>
      <c r="G2967" s="51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</row>
    <row r="2968" spans="1:98" s="6" customFormat="1" x14ac:dyDescent="0.25">
      <c r="A2968" s="12"/>
      <c r="F2968" s="83"/>
      <c r="G2968" s="51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</row>
    <row r="2969" spans="1:98" s="6" customFormat="1" x14ac:dyDescent="0.25">
      <c r="A2969" s="12"/>
      <c r="F2969" s="83"/>
      <c r="G2969" s="51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</row>
    <row r="2970" spans="1:98" s="6" customFormat="1" x14ac:dyDescent="0.25">
      <c r="A2970" s="12"/>
      <c r="F2970" s="83"/>
      <c r="G2970" s="51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</row>
    <row r="2971" spans="1:98" s="6" customFormat="1" x14ac:dyDescent="0.25">
      <c r="A2971" s="12"/>
      <c r="F2971" s="83"/>
      <c r="G2971" s="51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</row>
    <row r="2972" spans="1:98" s="6" customFormat="1" x14ac:dyDescent="0.25">
      <c r="A2972" s="12"/>
      <c r="F2972" s="83"/>
      <c r="G2972" s="51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</row>
    <row r="2973" spans="1:98" s="6" customFormat="1" x14ac:dyDescent="0.25">
      <c r="A2973" s="12"/>
      <c r="F2973" s="83"/>
      <c r="G2973" s="51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</row>
    <row r="2974" spans="1:98" s="6" customFormat="1" x14ac:dyDescent="0.25">
      <c r="A2974" s="12"/>
      <c r="F2974" s="83"/>
      <c r="G2974" s="51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</row>
    <row r="2975" spans="1:98" s="6" customFormat="1" x14ac:dyDescent="0.25">
      <c r="A2975" s="12"/>
      <c r="F2975" s="83"/>
      <c r="G2975" s="51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</row>
    <row r="2976" spans="1:98" s="6" customFormat="1" x14ac:dyDescent="0.25">
      <c r="A2976" s="12"/>
      <c r="F2976" s="83"/>
      <c r="G2976" s="51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</row>
    <row r="2977" spans="1:98" s="6" customFormat="1" x14ac:dyDescent="0.25">
      <c r="A2977" s="12"/>
      <c r="F2977" s="83"/>
      <c r="G2977" s="51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</row>
    <row r="2978" spans="1:98" s="6" customFormat="1" x14ac:dyDescent="0.25">
      <c r="A2978" s="12"/>
      <c r="F2978" s="83"/>
      <c r="G2978" s="51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</row>
    <row r="2979" spans="1:98" s="6" customFormat="1" x14ac:dyDescent="0.25">
      <c r="A2979" s="12"/>
      <c r="F2979" s="83"/>
      <c r="G2979" s="51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</row>
    <row r="2980" spans="1:98" s="6" customFormat="1" x14ac:dyDescent="0.25">
      <c r="A2980" s="12"/>
      <c r="F2980" s="83"/>
      <c r="G2980" s="51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</row>
    <row r="2981" spans="1:98" s="6" customFormat="1" x14ac:dyDescent="0.25">
      <c r="A2981" s="12"/>
      <c r="F2981" s="83"/>
      <c r="G2981" s="51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</row>
    <row r="2982" spans="1:98" s="6" customFormat="1" x14ac:dyDescent="0.25">
      <c r="A2982" s="12"/>
      <c r="F2982" s="83"/>
      <c r="G2982" s="51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</row>
    <row r="2983" spans="1:98" s="6" customFormat="1" x14ac:dyDescent="0.25">
      <c r="A2983" s="12"/>
      <c r="F2983" s="83"/>
      <c r="G2983" s="51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</row>
    <row r="2984" spans="1:98" s="6" customFormat="1" x14ac:dyDescent="0.25">
      <c r="A2984" s="12"/>
      <c r="F2984" s="83"/>
      <c r="G2984" s="51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</row>
    <row r="2985" spans="1:98" s="6" customFormat="1" x14ac:dyDescent="0.25">
      <c r="A2985" s="12"/>
      <c r="F2985" s="83"/>
      <c r="G2985" s="51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</row>
    <row r="2986" spans="1:98" s="6" customFormat="1" x14ac:dyDescent="0.25">
      <c r="A2986" s="12"/>
      <c r="F2986" s="83"/>
      <c r="G2986" s="51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</row>
    <row r="2987" spans="1:98" s="6" customFormat="1" x14ac:dyDescent="0.25">
      <c r="A2987" s="12"/>
      <c r="F2987" s="83"/>
      <c r="G2987" s="51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</row>
    <row r="2988" spans="1:98" s="6" customFormat="1" x14ac:dyDescent="0.25">
      <c r="A2988" s="12"/>
      <c r="F2988" s="83"/>
      <c r="G2988" s="51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</row>
    <row r="2989" spans="1:98" s="6" customFormat="1" x14ac:dyDescent="0.25">
      <c r="A2989" s="12"/>
      <c r="F2989" s="83"/>
      <c r="G2989" s="51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</row>
    <row r="2990" spans="1:98" s="6" customFormat="1" x14ac:dyDescent="0.25">
      <c r="A2990" s="12"/>
      <c r="F2990" s="83"/>
      <c r="G2990" s="51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</row>
    <row r="2991" spans="1:98" s="6" customFormat="1" x14ac:dyDescent="0.25">
      <c r="A2991" s="12"/>
      <c r="F2991" s="83"/>
      <c r="G2991" s="51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</row>
    <row r="2992" spans="1:98" s="6" customFormat="1" x14ac:dyDescent="0.25">
      <c r="A2992" s="12"/>
      <c r="F2992" s="83"/>
      <c r="G2992" s="51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</row>
    <row r="2993" spans="1:98" s="6" customFormat="1" x14ac:dyDescent="0.25">
      <c r="A2993" s="12"/>
      <c r="F2993" s="83"/>
      <c r="G2993" s="51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</row>
    <row r="2994" spans="1:98" s="6" customFormat="1" x14ac:dyDescent="0.25">
      <c r="A2994" s="12"/>
      <c r="F2994" s="83"/>
      <c r="G2994" s="51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</row>
    <row r="2995" spans="1:98" s="6" customFormat="1" x14ac:dyDescent="0.25">
      <c r="A2995" s="12"/>
      <c r="F2995" s="83"/>
      <c r="G2995" s="51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</row>
    <row r="2996" spans="1:98" s="6" customFormat="1" x14ac:dyDescent="0.25">
      <c r="A2996" s="12"/>
      <c r="F2996" s="83"/>
      <c r="G2996" s="51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</row>
    <row r="2997" spans="1:98" s="6" customFormat="1" x14ac:dyDescent="0.25">
      <c r="A2997" s="12"/>
      <c r="F2997" s="83"/>
      <c r="G2997" s="51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</row>
    <row r="2998" spans="1:98" s="6" customFormat="1" x14ac:dyDescent="0.25">
      <c r="A2998" s="12"/>
      <c r="F2998" s="83"/>
      <c r="G2998" s="51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</row>
    <row r="2999" spans="1:98" s="6" customFormat="1" x14ac:dyDescent="0.25">
      <c r="A2999" s="12"/>
      <c r="F2999" s="83"/>
      <c r="G2999" s="51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</row>
    <row r="3000" spans="1:98" s="6" customFormat="1" x14ac:dyDescent="0.25">
      <c r="A3000" s="12"/>
      <c r="F3000" s="83"/>
      <c r="G3000" s="51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</row>
    <row r="3001" spans="1:98" s="6" customFormat="1" x14ac:dyDescent="0.25">
      <c r="A3001" s="12"/>
      <c r="F3001" s="83"/>
      <c r="G3001" s="51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</row>
    <row r="3002" spans="1:98" s="6" customFormat="1" x14ac:dyDescent="0.25">
      <c r="A3002" s="12"/>
      <c r="F3002" s="83"/>
      <c r="G3002" s="51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</row>
    <row r="3003" spans="1:98" s="6" customFormat="1" x14ac:dyDescent="0.25">
      <c r="A3003" s="12"/>
      <c r="F3003" s="83"/>
      <c r="G3003" s="51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</row>
    <row r="3004" spans="1:98" s="6" customFormat="1" x14ac:dyDescent="0.25">
      <c r="A3004" s="12"/>
      <c r="F3004" s="83"/>
      <c r="G3004" s="51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</row>
    <row r="3005" spans="1:98" s="6" customFormat="1" x14ac:dyDescent="0.25">
      <c r="A3005" s="12"/>
      <c r="F3005" s="83"/>
      <c r="G3005" s="51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</row>
    <row r="3006" spans="1:98" s="6" customFormat="1" x14ac:dyDescent="0.25">
      <c r="A3006" s="12"/>
      <c r="F3006" s="83"/>
      <c r="G3006" s="51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</row>
    <row r="3007" spans="1:98" s="6" customFormat="1" x14ac:dyDescent="0.25">
      <c r="A3007" s="12"/>
      <c r="F3007" s="83"/>
      <c r="G3007" s="51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</row>
    <row r="3008" spans="1:98" s="6" customFormat="1" x14ac:dyDescent="0.25">
      <c r="A3008" s="12"/>
      <c r="F3008" s="83"/>
      <c r="G3008" s="51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</row>
    <row r="3009" spans="1:98" s="6" customFormat="1" x14ac:dyDescent="0.25">
      <c r="A3009" s="12"/>
      <c r="F3009" s="83"/>
      <c r="G3009" s="51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</row>
    <row r="3010" spans="1:98" s="6" customFormat="1" x14ac:dyDescent="0.25">
      <c r="A3010" s="12"/>
      <c r="F3010" s="83"/>
      <c r="G3010" s="51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</row>
    <row r="3011" spans="1:98" s="6" customFormat="1" x14ac:dyDescent="0.25">
      <c r="A3011" s="12"/>
      <c r="F3011" s="83"/>
      <c r="G3011" s="51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</row>
    <row r="3012" spans="1:98" s="6" customFormat="1" x14ac:dyDescent="0.25">
      <c r="A3012" s="12"/>
      <c r="F3012" s="83"/>
      <c r="G3012" s="51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</row>
    <row r="3013" spans="1:98" s="6" customFormat="1" x14ac:dyDescent="0.25">
      <c r="A3013" s="12"/>
      <c r="F3013" s="83"/>
      <c r="G3013" s="51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</row>
    <row r="3014" spans="1:98" s="6" customFormat="1" x14ac:dyDescent="0.25">
      <c r="A3014" s="12"/>
      <c r="F3014" s="83"/>
      <c r="G3014" s="51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</row>
    <row r="3015" spans="1:98" s="6" customFormat="1" x14ac:dyDescent="0.25">
      <c r="A3015" s="12"/>
      <c r="F3015" s="83"/>
      <c r="G3015" s="51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</row>
    <row r="3016" spans="1:98" s="6" customFormat="1" x14ac:dyDescent="0.25">
      <c r="A3016" s="12"/>
      <c r="F3016" s="83"/>
      <c r="G3016" s="51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</row>
    <row r="3017" spans="1:98" s="6" customFormat="1" x14ac:dyDescent="0.25">
      <c r="A3017" s="12"/>
      <c r="F3017" s="83"/>
      <c r="G3017" s="51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</row>
    <row r="3018" spans="1:98" s="6" customFormat="1" x14ac:dyDescent="0.25">
      <c r="A3018" s="12"/>
      <c r="F3018" s="83"/>
      <c r="G3018" s="51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</row>
    <row r="3019" spans="1:98" s="6" customFormat="1" x14ac:dyDescent="0.25">
      <c r="A3019" s="12"/>
      <c r="F3019" s="83"/>
      <c r="G3019" s="51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</row>
    <row r="3020" spans="1:98" s="6" customFormat="1" x14ac:dyDescent="0.25">
      <c r="A3020" s="12"/>
      <c r="F3020" s="83"/>
      <c r="G3020" s="51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</row>
    <row r="3021" spans="1:98" s="6" customFormat="1" x14ac:dyDescent="0.25">
      <c r="A3021" s="12"/>
      <c r="F3021" s="83"/>
      <c r="G3021" s="51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</row>
    <row r="3022" spans="1:98" s="6" customFormat="1" x14ac:dyDescent="0.25">
      <c r="A3022" s="12"/>
      <c r="F3022" s="83"/>
      <c r="G3022" s="51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</row>
    <row r="3023" spans="1:98" s="6" customFormat="1" x14ac:dyDescent="0.25">
      <c r="A3023" s="12"/>
      <c r="F3023" s="83"/>
      <c r="G3023" s="51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</row>
    <row r="3024" spans="1:98" s="6" customFormat="1" x14ac:dyDescent="0.25">
      <c r="A3024" s="12"/>
      <c r="F3024" s="83"/>
      <c r="G3024" s="51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</row>
    <row r="3025" spans="1:98" s="6" customFormat="1" x14ac:dyDescent="0.25">
      <c r="A3025" s="12"/>
      <c r="F3025" s="83"/>
      <c r="G3025" s="51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</row>
    <row r="3026" spans="1:98" s="6" customFormat="1" x14ac:dyDescent="0.25">
      <c r="A3026" s="12"/>
      <c r="F3026" s="83"/>
      <c r="G3026" s="51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</row>
    <row r="3027" spans="1:98" s="6" customFormat="1" x14ac:dyDescent="0.25">
      <c r="A3027" s="12"/>
      <c r="F3027" s="83"/>
      <c r="G3027" s="51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</row>
    <row r="3028" spans="1:98" s="6" customFormat="1" x14ac:dyDescent="0.25">
      <c r="A3028" s="12"/>
      <c r="F3028" s="83"/>
      <c r="G3028" s="51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</row>
    <row r="3029" spans="1:98" s="6" customFormat="1" x14ac:dyDescent="0.25">
      <c r="A3029" s="12"/>
      <c r="F3029" s="83"/>
      <c r="G3029" s="51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</row>
    <row r="3030" spans="1:98" s="6" customFormat="1" x14ac:dyDescent="0.25">
      <c r="A3030" s="12"/>
      <c r="F3030" s="83"/>
      <c r="G3030" s="51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</row>
    <row r="3031" spans="1:98" s="6" customFormat="1" x14ac:dyDescent="0.25">
      <c r="A3031" s="12"/>
      <c r="F3031" s="83"/>
      <c r="G3031" s="51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</row>
    <row r="3032" spans="1:98" s="6" customFormat="1" x14ac:dyDescent="0.25">
      <c r="A3032" s="12"/>
      <c r="F3032" s="83"/>
      <c r="G3032" s="51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</row>
    <row r="3033" spans="1:98" s="6" customFormat="1" x14ac:dyDescent="0.25">
      <c r="A3033" s="12"/>
      <c r="F3033" s="83"/>
      <c r="G3033" s="51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</row>
    <row r="3034" spans="1:98" s="6" customFormat="1" x14ac:dyDescent="0.25">
      <c r="A3034" s="12"/>
      <c r="F3034" s="83"/>
      <c r="G3034" s="51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</row>
    <row r="3035" spans="1:98" s="6" customFormat="1" x14ac:dyDescent="0.25">
      <c r="A3035" s="12"/>
      <c r="F3035" s="83"/>
      <c r="G3035" s="51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</row>
    <row r="3036" spans="1:98" s="6" customFormat="1" x14ac:dyDescent="0.25">
      <c r="A3036" s="12"/>
      <c r="F3036" s="83"/>
      <c r="G3036" s="51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</row>
    <row r="3037" spans="1:98" s="6" customFormat="1" x14ac:dyDescent="0.25">
      <c r="A3037" s="12"/>
      <c r="F3037" s="83"/>
      <c r="G3037" s="51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</row>
    <row r="3038" spans="1:98" s="6" customFormat="1" x14ac:dyDescent="0.25">
      <c r="A3038" s="12"/>
      <c r="F3038" s="83"/>
      <c r="G3038" s="51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</row>
    <row r="3039" spans="1:98" s="6" customFormat="1" x14ac:dyDescent="0.25">
      <c r="A3039" s="12"/>
      <c r="F3039" s="83"/>
      <c r="G3039" s="51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</row>
    <row r="3040" spans="1:98" s="6" customFormat="1" x14ac:dyDescent="0.25">
      <c r="A3040" s="12"/>
      <c r="F3040" s="83"/>
      <c r="G3040" s="51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</row>
    <row r="3041" spans="1:98" s="6" customFormat="1" x14ac:dyDescent="0.25">
      <c r="A3041" s="12"/>
      <c r="F3041" s="83"/>
      <c r="G3041" s="51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</row>
    <row r="3042" spans="1:98" s="6" customFormat="1" x14ac:dyDescent="0.25">
      <c r="A3042" s="12"/>
      <c r="F3042" s="83"/>
      <c r="G3042" s="51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</row>
    <row r="3043" spans="1:98" s="6" customFormat="1" x14ac:dyDescent="0.25">
      <c r="A3043" s="12"/>
      <c r="F3043" s="83"/>
      <c r="G3043" s="51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</row>
    <row r="3044" spans="1:98" s="6" customFormat="1" x14ac:dyDescent="0.25">
      <c r="A3044" s="12"/>
      <c r="F3044" s="83"/>
      <c r="G3044" s="51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</row>
    <row r="3045" spans="1:98" s="6" customFormat="1" x14ac:dyDescent="0.25">
      <c r="A3045" s="12"/>
      <c r="F3045" s="83"/>
      <c r="G3045" s="51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</row>
    <row r="3046" spans="1:98" s="6" customFormat="1" x14ac:dyDescent="0.25">
      <c r="A3046" s="12"/>
      <c r="F3046" s="83"/>
      <c r="G3046" s="51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</row>
    <row r="3047" spans="1:98" s="6" customFormat="1" x14ac:dyDescent="0.25">
      <c r="A3047" s="12"/>
      <c r="F3047" s="83"/>
      <c r="G3047" s="51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</row>
    <row r="3048" spans="1:98" s="6" customFormat="1" x14ac:dyDescent="0.25">
      <c r="A3048" s="12"/>
      <c r="F3048" s="83"/>
      <c r="G3048" s="51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</row>
    <row r="3049" spans="1:98" s="6" customFormat="1" x14ac:dyDescent="0.25">
      <c r="A3049" s="12"/>
      <c r="F3049" s="83"/>
      <c r="G3049" s="51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</row>
    <row r="3050" spans="1:98" s="6" customFormat="1" x14ac:dyDescent="0.25">
      <c r="A3050" s="12"/>
      <c r="F3050" s="83"/>
      <c r="G3050" s="51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</row>
    <row r="3051" spans="1:98" s="6" customFormat="1" x14ac:dyDescent="0.25">
      <c r="A3051" s="12"/>
      <c r="F3051" s="83"/>
      <c r="G3051" s="51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</row>
    <row r="3052" spans="1:98" s="6" customFormat="1" x14ac:dyDescent="0.25">
      <c r="A3052" s="12"/>
      <c r="F3052" s="83"/>
      <c r="G3052" s="51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</row>
    <row r="3053" spans="1:98" s="6" customFormat="1" x14ac:dyDescent="0.25">
      <c r="A3053" s="12"/>
      <c r="F3053" s="83"/>
      <c r="G3053" s="51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</row>
    <row r="3054" spans="1:98" s="6" customFormat="1" x14ac:dyDescent="0.25">
      <c r="A3054" s="12"/>
      <c r="F3054" s="83"/>
      <c r="G3054" s="51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</row>
    <row r="3055" spans="1:98" s="6" customFormat="1" x14ac:dyDescent="0.25">
      <c r="A3055" s="12"/>
      <c r="F3055" s="83"/>
      <c r="G3055" s="51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</row>
    <row r="3056" spans="1:98" s="6" customFormat="1" x14ac:dyDescent="0.25">
      <c r="A3056" s="12"/>
      <c r="F3056" s="83"/>
      <c r="G3056" s="51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</row>
    <row r="3057" spans="1:98" s="6" customFormat="1" x14ac:dyDescent="0.25">
      <c r="A3057" s="12"/>
      <c r="F3057" s="83"/>
      <c r="G3057" s="51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</row>
    <row r="3058" spans="1:98" s="6" customFormat="1" x14ac:dyDescent="0.25">
      <c r="A3058" s="12"/>
      <c r="F3058" s="83"/>
      <c r="G3058" s="51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</row>
    <row r="3059" spans="1:98" s="6" customFormat="1" x14ac:dyDescent="0.25">
      <c r="A3059" s="12"/>
      <c r="F3059" s="83"/>
      <c r="G3059" s="51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</row>
    <row r="3060" spans="1:98" s="6" customFormat="1" x14ac:dyDescent="0.25">
      <c r="A3060" s="12"/>
      <c r="F3060" s="83"/>
      <c r="G3060" s="51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</row>
    <row r="3061" spans="1:98" s="6" customFormat="1" x14ac:dyDescent="0.25">
      <c r="A3061" s="12"/>
      <c r="F3061" s="83"/>
      <c r="G3061" s="51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</row>
    <row r="3062" spans="1:98" s="6" customFormat="1" x14ac:dyDescent="0.25">
      <c r="A3062" s="12"/>
      <c r="F3062" s="83"/>
      <c r="G3062" s="51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</row>
    <row r="3063" spans="1:98" s="6" customFormat="1" x14ac:dyDescent="0.25">
      <c r="A3063" s="12"/>
      <c r="F3063" s="83"/>
      <c r="G3063" s="51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</row>
    <row r="3064" spans="1:98" s="6" customFormat="1" x14ac:dyDescent="0.25">
      <c r="A3064" s="12"/>
      <c r="F3064" s="83"/>
      <c r="G3064" s="51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</row>
    <row r="3065" spans="1:98" s="6" customFormat="1" x14ac:dyDescent="0.25">
      <c r="A3065" s="12"/>
      <c r="F3065" s="83"/>
      <c r="G3065" s="51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</row>
    <row r="3066" spans="1:98" s="6" customFormat="1" x14ac:dyDescent="0.25">
      <c r="A3066" s="12"/>
      <c r="F3066" s="83"/>
      <c r="G3066" s="51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</row>
    <row r="3067" spans="1:98" s="6" customFormat="1" x14ac:dyDescent="0.25">
      <c r="A3067" s="12"/>
      <c r="F3067" s="83"/>
      <c r="G3067" s="51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</row>
    <row r="3068" spans="1:98" s="6" customFormat="1" x14ac:dyDescent="0.25">
      <c r="A3068" s="12"/>
      <c r="F3068" s="83"/>
      <c r="G3068" s="51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</row>
    <row r="3069" spans="1:98" s="6" customFormat="1" x14ac:dyDescent="0.25">
      <c r="A3069" s="12"/>
      <c r="F3069" s="83"/>
      <c r="G3069" s="51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</row>
    <row r="3070" spans="1:98" s="6" customFormat="1" x14ac:dyDescent="0.25">
      <c r="A3070" s="12"/>
      <c r="F3070" s="83"/>
      <c r="G3070" s="51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</row>
    <row r="3071" spans="1:98" s="6" customFormat="1" x14ac:dyDescent="0.25">
      <c r="A3071" s="12"/>
      <c r="F3071" s="83"/>
      <c r="G3071" s="51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</row>
    <row r="3072" spans="1:98" s="6" customFormat="1" x14ac:dyDescent="0.25">
      <c r="A3072" s="12"/>
      <c r="F3072" s="83"/>
      <c r="G3072" s="51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</row>
    <row r="3073" spans="1:98" s="6" customFormat="1" x14ac:dyDescent="0.25">
      <c r="A3073" s="12"/>
      <c r="F3073" s="83"/>
      <c r="G3073" s="51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</row>
    <row r="3074" spans="1:98" s="6" customFormat="1" x14ac:dyDescent="0.25">
      <c r="A3074" s="12"/>
      <c r="F3074" s="83"/>
      <c r="G3074" s="51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</row>
    <row r="3075" spans="1:98" s="6" customFormat="1" x14ac:dyDescent="0.25">
      <c r="A3075" s="12"/>
      <c r="F3075" s="83"/>
      <c r="G3075" s="51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</row>
    <row r="3076" spans="1:98" s="6" customFormat="1" x14ac:dyDescent="0.25">
      <c r="A3076" s="12"/>
      <c r="F3076" s="83"/>
      <c r="G3076" s="51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</row>
    <row r="3077" spans="1:98" s="6" customFormat="1" x14ac:dyDescent="0.25">
      <c r="A3077" s="12"/>
      <c r="F3077" s="83"/>
      <c r="G3077" s="51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</row>
    <row r="3078" spans="1:98" s="6" customFormat="1" x14ac:dyDescent="0.25">
      <c r="A3078" s="12"/>
      <c r="F3078" s="83"/>
      <c r="G3078" s="51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</row>
    <row r="3079" spans="1:98" s="6" customFormat="1" x14ac:dyDescent="0.25">
      <c r="A3079" s="12"/>
      <c r="F3079" s="83"/>
      <c r="G3079" s="51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</row>
    <row r="3080" spans="1:98" s="6" customFormat="1" x14ac:dyDescent="0.25">
      <c r="A3080" s="12"/>
      <c r="F3080" s="83"/>
      <c r="G3080" s="51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</row>
    <row r="3081" spans="1:98" s="6" customFormat="1" x14ac:dyDescent="0.25">
      <c r="A3081" s="12"/>
      <c r="F3081" s="83"/>
      <c r="G3081" s="51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</row>
    <row r="3082" spans="1:98" s="6" customFormat="1" x14ac:dyDescent="0.25">
      <c r="A3082" s="12"/>
      <c r="F3082" s="83"/>
      <c r="G3082" s="51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</row>
    <row r="3083" spans="1:98" s="6" customFormat="1" x14ac:dyDescent="0.25">
      <c r="A3083" s="12"/>
      <c r="F3083" s="83"/>
      <c r="G3083" s="51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</row>
    <row r="3084" spans="1:98" s="6" customFormat="1" x14ac:dyDescent="0.25">
      <c r="A3084" s="12"/>
      <c r="F3084" s="83"/>
      <c r="G3084" s="51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</row>
    <row r="3085" spans="1:98" s="6" customFormat="1" x14ac:dyDescent="0.25">
      <c r="A3085" s="12"/>
      <c r="F3085" s="83"/>
      <c r="G3085" s="51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</row>
    <row r="3086" spans="1:98" s="6" customFormat="1" x14ac:dyDescent="0.25">
      <c r="A3086" s="12"/>
      <c r="F3086" s="83"/>
      <c r="G3086" s="51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</row>
    <row r="3087" spans="1:98" s="6" customFormat="1" x14ac:dyDescent="0.25">
      <c r="A3087" s="12"/>
      <c r="F3087" s="83"/>
      <c r="G3087" s="51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</row>
    <row r="3088" spans="1:98" s="6" customFormat="1" x14ac:dyDescent="0.25">
      <c r="A3088" s="12"/>
      <c r="F3088" s="83"/>
      <c r="G3088" s="51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</row>
    <row r="3089" spans="1:98" s="6" customFormat="1" x14ac:dyDescent="0.25">
      <c r="A3089" s="12"/>
      <c r="F3089" s="83"/>
      <c r="G3089" s="51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</row>
    <row r="3090" spans="1:98" s="6" customFormat="1" x14ac:dyDescent="0.25">
      <c r="A3090" s="12"/>
      <c r="F3090" s="83"/>
      <c r="G3090" s="51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</row>
    <row r="3091" spans="1:98" s="6" customFormat="1" x14ac:dyDescent="0.25">
      <c r="A3091" s="12"/>
      <c r="F3091" s="83"/>
      <c r="G3091" s="51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</row>
    <row r="3092" spans="1:98" s="6" customFormat="1" x14ac:dyDescent="0.25">
      <c r="A3092" s="12"/>
      <c r="F3092" s="83"/>
      <c r="G3092" s="51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</row>
    <row r="3093" spans="1:98" s="6" customFormat="1" x14ac:dyDescent="0.25">
      <c r="A3093" s="12"/>
      <c r="F3093" s="83"/>
      <c r="G3093" s="51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</row>
    <row r="3094" spans="1:98" s="6" customFormat="1" x14ac:dyDescent="0.25">
      <c r="A3094" s="12"/>
      <c r="F3094" s="83"/>
      <c r="G3094" s="51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</row>
    <row r="3095" spans="1:98" s="6" customFormat="1" x14ac:dyDescent="0.25">
      <c r="A3095" s="12"/>
      <c r="F3095" s="83"/>
      <c r="G3095" s="51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</row>
    <row r="3096" spans="1:98" s="6" customFormat="1" x14ac:dyDescent="0.25">
      <c r="A3096" s="12"/>
      <c r="F3096" s="83"/>
      <c r="G3096" s="51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</row>
    <row r="3097" spans="1:98" s="6" customFormat="1" x14ac:dyDescent="0.25">
      <c r="A3097" s="12"/>
      <c r="F3097" s="83"/>
      <c r="G3097" s="51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</row>
    <row r="3098" spans="1:98" s="6" customFormat="1" x14ac:dyDescent="0.25">
      <c r="A3098" s="12"/>
      <c r="F3098" s="83"/>
      <c r="G3098" s="51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</row>
    <row r="3099" spans="1:98" s="6" customFormat="1" x14ac:dyDescent="0.25">
      <c r="A3099" s="12"/>
      <c r="F3099" s="83"/>
      <c r="G3099" s="51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</row>
    <row r="3100" spans="1:98" s="6" customFormat="1" x14ac:dyDescent="0.25">
      <c r="A3100" s="12"/>
      <c r="F3100" s="83"/>
      <c r="G3100" s="51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</row>
    <row r="3101" spans="1:98" s="6" customFormat="1" x14ac:dyDescent="0.25">
      <c r="A3101" s="12"/>
      <c r="F3101" s="83"/>
      <c r="G3101" s="51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</row>
    <row r="3102" spans="1:98" s="6" customFormat="1" x14ac:dyDescent="0.25">
      <c r="A3102" s="12"/>
      <c r="F3102" s="83"/>
      <c r="G3102" s="51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</row>
    <row r="3103" spans="1:98" s="6" customFormat="1" x14ac:dyDescent="0.25">
      <c r="A3103" s="12"/>
      <c r="F3103" s="83"/>
      <c r="G3103" s="51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</row>
    <row r="3104" spans="1:98" s="6" customFormat="1" x14ac:dyDescent="0.25">
      <c r="A3104" s="12"/>
      <c r="F3104" s="83"/>
      <c r="G3104" s="51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</row>
    <row r="3105" spans="1:98" s="6" customFormat="1" x14ac:dyDescent="0.25">
      <c r="A3105" s="12"/>
      <c r="F3105" s="83"/>
      <c r="G3105" s="51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</row>
    <row r="3106" spans="1:98" s="6" customFormat="1" x14ac:dyDescent="0.25">
      <c r="A3106" s="12"/>
      <c r="F3106" s="83"/>
      <c r="G3106" s="51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</row>
    <row r="3107" spans="1:98" s="6" customFormat="1" x14ac:dyDescent="0.25">
      <c r="A3107" s="12"/>
      <c r="F3107" s="83"/>
      <c r="G3107" s="51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</row>
    <row r="3108" spans="1:98" s="6" customFormat="1" x14ac:dyDescent="0.25">
      <c r="A3108" s="12"/>
      <c r="F3108" s="83"/>
      <c r="G3108" s="51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</row>
    <row r="3109" spans="1:98" s="6" customFormat="1" x14ac:dyDescent="0.25">
      <c r="A3109" s="12"/>
      <c r="F3109" s="83"/>
      <c r="G3109" s="51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</row>
    <row r="3110" spans="1:98" s="6" customFormat="1" x14ac:dyDescent="0.25">
      <c r="A3110" s="12"/>
      <c r="F3110" s="83"/>
      <c r="G3110" s="51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</row>
    <row r="3111" spans="1:98" s="6" customFormat="1" x14ac:dyDescent="0.25">
      <c r="A3111" s="12"/>
      <c r="F3111" s="83"/>
      <c r="G3111" s="51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</row>
    <row r="3112" spans="1:98" s="6" customFormat="1" x14ac:dyDescent="0.25">
      <c r="A3112" s="12"/>
      <c r="F3112" s="83"/>
      <c r="G3112" s="51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</row>
    <row r="3113" spans="1:98" s="6" customFormat="1" x14ac:dyDescent="0.25">
      <c r="A3113" s="12"/>
      <c r="F3113" s="83"/>
      <c r="G3113" s="51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</row>
    <row r="3114" spans="1:98" s="6" customFormat="1" x14ac:dyDescent="0.25">
      <c r="A3114" s="12"/>
      <c r="F3114" s="83"/>
      <c r="G3114" s="51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</row>
    <row r="3115" spans="1:98" s="6" customFormat="1" x14ac:dyDescent="0.25">
      <c r="A3115" s="12"/>
      <c r="F3115" s="83"/>
      <c r="G3115" s="51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</row>
    <row r="3116" spans="1:98" s="6" customFormat="1" x14ac:dyDescent="0.25">
      <c r="A3116" s="12"/>
      <c r="F3116" s="83"/>
      <c r="G3116" s="51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</row>
    <row r="3117" spans="1:98" s="6" customFormat="1" x14ac:dyDescent="0.25">
      <c r="A3117" s="12"/>
      <c r="F3117" s="83"/>
      <c r="G3117" s="51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</row>
    <row r="3118" spans="1:98" s="6" customFormat="1" x14ac:dyDescent="0.25">
      <c r="A3118" s="12"/>
      <c r="F3118" s="83"/>
      <c r="G3118" s="51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</row>
    <row r="3119" spans="1:98" s="6" customFormat="1" x14ac:dyDescent="0.25">
      <c r="A3119" s="12"/>
      <c r="F3119" s="83"/>
      <c r="G3119" s="51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</row>
    <row r="3120" spans="1:98" s="6" customFormat="1" x14ac:dyDescent="0.25">
      <c r="A3120" s="12"/>
      <c r="F3120" s="83"/>
      <c r="G3120" s="51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</row>
    <row r="3121" spans="1:98" s="6" customFormat="1" x14ac:dyDescent="0.25">
      <c r="A3121" s="12"/>
      <c r="F3121" s="83"/>
      <c r="G3121" s="51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</row>
    <row r="3122" spans="1:98" s="6" customFormat="1" x14ac:dyDescent="0.25">
      <c r="A3122" s="12"/>
      <c r="F3122" s="83"/>
      <c r="G3122" s="51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</row>
    <row r="3123" spans="1:98" s="6" customFormat="1" x14ac:dyDescent="0.25">
      <c r="A3123" s="12"/>
      <c r="F3123" s="83"/>
      <c r="G3123" s="51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</row>
    <row r="3124" spans="1:98" s="6" customFormat="1" x14ac:dyDescent="0.25">
      <c r="A3124" s="12"/>
      <c r="F3124" s="83"/>
      <c r="G3124" s="51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</row>
    <row r="3125" spans="1:98" s="6" customFormat="1" x14ac:dyDescent="0.25">
      <c r="A3125" s="12"/>
      <c r="F3125" s="83"/>
      <c r="G3125" s="51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</row>
    <row r="3126" spans="1:98" s="6" customFormat="1" x14ac:dyDescent="0.25">
      <c r="A3126" s="12"/>
      <c r="F3126" s="83"/>
      <c r="G3126" s="51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</row>
    <row r="3127" spans="1:98" s="6" customFormat="1" x14ac:dyDescent="0.25">
      <c r="A3127" s="12"/>
      <c r="F3127" s="83"/>
      <c r="G3127" s="51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</row>
    <row r="3128" spans="1:98" s="6" customFormat="1" x14ac:dyDescent="0.25">
      <c r="A3128" s="12"/>
      <c r="F3128" s="83"/>
      <c r="G3128" s="51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</row>
    <row r="3129" spans="1:98" s="6" customFormat="1" x14ac:dyDescent="0.25">
      <c r="A3129" s="12"/>
      <c r="F3129" s="83"/>
      <c r="G3129" s="51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</row>
    <row r="3130" spans="1:98" s="6" customFormat="1" x14ac:dyDescent="0.25">
      <c r="A3130" s="12"/>
      <c r="F3130" s="83"/>
      <c r="G3130" s="51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</row>
    <row r="3131" spans="1:98" s="6" customFormat="1" x14ac:dyDescent="0.25">
      <c r="A3131" s="12"/>
      <c r="F3131" s="83"/>
      <c r="G3131" s="51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</row>
    <row r="3132" spans="1:98" s="6" customFormat="1" x14ac:dyDescent="0.25">
      <c r="A3132" s="12"/>
      <c r="F3132" s="83"/>
      <c r="G3132" s="51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</row>
    <row r="3133" spans="1:98" s="6" customFormat="1" x14ac:dyDescent="0.25">
      <c r="A3133" s="12"/>
      <c r="F3133" s="83"/>
      <c r="G3133" s="51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</row>
    <row r="3134" spans="1:98" s="6" customFormat="1" x14ac:dyDescent="0.25">
      <c r="A3134" s="12"/>
      <c r="F3134" s="83"/>
      <c r="G3134" s="51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</row>
    <row r="3135" spans="1:98" s="6" customFormat="1" x14ac:dyDescent="0.25">
      <c r="A3135" s="12"/>
      <c r="F3135" s="83"/>
      <c r="G3135" s="51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</row>
    <row r="3136" spans="1:98" s="6" customFormat="1" x14ac:dyDescent="0.25">
      <c r="A3136" s="12"/>
      <c r="F3136" s="83"/>
      <c r="G3136" s="51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</row>
    <row r="3137" spans="1:98" s="6" customFormat="1" x14ac:dyDescent="0.25">
      <c r="A3137" s="12"/>
      <c r="F3137" s="83"/>
      <c r="G3137" s="51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</row>
    <row r="3138" spans="1:98" s="6" customFormat="1" x14ac:dyDescent="0.25">
      <c r="A3138" s="12"/>
      <c r="F3138" s="83"/>
      <c r="G3138" s="51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</row>
    <row r="3139" spans="1:98" s="6" customFormat="1" x14ac:dyDescent="0.25">
      <c r="A3139" s="12"/>
      <c r="F3139" s="83"/>
      <c r="G3139" s="51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</row>
    <row r="3140" spans="1:98" s="6" customFormat="1" x14ac:dyDescent="0.25">
      <c r="A3140" s="12"/>
      <c r="F3140" s="83"/>
      <c r="G3140" s="51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</row>
    <row r="3141" spans="1:98" s="6" customFormat="1" x14ac:dyDescent="0.25">
      <c r="A3141" s="12"/>
      <c r="F3141" s="83"/>
      <c r="G3141" s="51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</row>
    <row r="3142" spans="1:98" s="6" customFormat="1" x14ac:dyDescent="0.25">
      <c r="A3142" s="12"/>
      <c r="F3142" s="83"/>
      <c r="G3142" s="51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</row>
    <row r="3143" spans="1:98" s="6" customFormat="1" x14ac:dyDescent="0.25">
      <c r="A3143" s="12"/>
      <c r="F3143" s="83"/>
      <c r="G3143" s="51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</row>
    <row r="3144" spans="1:98" s="6" customFormat="1" x14ac:dyDescent="0.25">
      <c r="A3144" s="12"/>
      <c r="F3144" s="83"/>
      <c r="G3144" s="51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</row>
    <row r="3145" spans="1:98" s="6" customFormat="1" x14ac:dyDescent="0.25">
      <c r="A3145" s="12"/>
      <c r="F3145" s="83"/>
      <c r="G3145" s="51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</row>
    <row r="3146" spans="1:98" s="6" customFormat="1" x14ac:dyDescent="0.25">
      <c r="A3146" s="12"/>
      <c r="F3146" s="83"/>
      <c r="G3146" s="51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</row>
    <row r="3147" spans="1:98" s="6" customFormat="1" x14ac:dyDescent="0.25">
      <c r="A3147" s="12"/>
      <c r="F3147" s="83"/>
      <c r="G3147" s="51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</row>
    <row r="3148" spans="1:98" s="6" customFormat="1" x14ac:dyDescent="0.25">
      <c r="A3148" s="12"/>
      <c r="F3148" s="83"/>
      <c r="G3148" s="51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</row>
    <row r="3149" spans="1:98" s="6" customFormat="1" x14ac:dyDescent="0.25">
      <c r="A3149" s="12"/>
      <c r="F3149" s="83"/>
      <c r="G3149" s="51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</row>
    <row r="3150" spans="1:98" s="6" customFormat="1" x14ac:dyDescent="0.25">
      <c r="A3150" s="12"/>
      <c r="F3150" s="83"/>
      <c r="G3150" s="51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</row>
    <row r="3151" spans="1:98" s="6" customFormat="1" x14ac:dyDescent="0.25">
      <c r="A3151" s="12"/>
      <c r="F3151" s="83"/>
      <c r="G3151" s="51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</row>
    <row r="3152" spans="1:98" s="6" customFormat="1" x14ac:dyDescent="0.25">
      <c r="A3152" s="12"/>
      <c r="F3152" s="83"/>
      <c r="G3152" s="51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</row>
    <row r="3153" spans="1:98" s="6" customFormat="1" x14ac:dyDescent="0.25">
      <c r="A3153" s="12"/>
      <c r="F3153" s="83"/>
      <c r="G3153" s="51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</row>
    <row r="3154" spans="1:98" s="6" customFormat="1" x14ac:dyDescent="0.25">
      <c r="A3154" s="12"/>
      <c r="F3154" s="83"/>
      <c r="G3154" s="51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</row>
    <row r="3155" spans="1:98" s="6" customFormat="1" x14ac:dyDescent="0.25">
      <c r="A3155" s="12"/>
      <c r="F3155" s="83"/>
      <c r="G3155" s="51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</row>
    <row r="3156" spans="1:98" s="6" customFormat="1" x14ac:dyDescent="0.25">
      <c r="A3156" s="12"/>
      <c r="F3156" s="83"/>
      <c r="G3156" s="51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</row>
    <row r="3157" spans="1:98" s="6" customFormat="1" x14ac:dyDescent="0.25">
      <c r="A3157" s="12"/>
      <c r="F3157" s="83"/>
      <c r="G3157" s="51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</row>
    <row r="3158" spans="1:98" s="6" customFormat="1" x14ac:dyDescent="0.25">
      <c r="A3158" s="12"/>
      <c r="F3158" s="83"/>
      <c r="G3158" s="51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</row>
    <row r="3159" spans="1:98" s="6" customFormat="1" x14ac:dyDescent="0.25">
      <c r="A3159" s="12"/>
      <c r="F3159" s="83"/>
      <c r="G3159" s="51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</row>
    <row r="3160" spans="1:98" s="6" customFormat="1" x14ac:dyDescent="0.25">
      <c r="A3160" s="12"/>
      <c r="F3160" s="83"/>
      <c r="G3160" s="51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</row>
    <row r="3161" spans="1:98" s="6" customFormat="1" x14ac:dyDescent="0.25">
      <c r="A3161" s="12"/>
      <c r="F3161" s="83"/>
      <c r="G3161" s="51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</row>
    <row r="3162" spans="1:98" s="6" customFormat="1" x14ac:dyDescent="0.25">
      <c r="A3162" s="12"/>
      <c r="F3162" s="83"/>
      <c r="G3162" s="51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</row>
    <row r="3163" spans="1:98" s="6" customFormat="1" x14ac:dyDescent="0.25">
      <c r="A3163" s="12"/>
      <c r="F3163" s="83"/>
      <c r="G3163" s="51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</row>
    <row r="3164" spans="1:98" s="6" customFormat="1" x14ac:dyDescent="0.25">
      <c r="A3164" s="12"/>
      <c r="F3164" s="83"/>
      <c r="G3164" s="51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</row>
    <row r="3165" spans="1:98" s="6" customFormat="1" x14ac:dyDescent="0.25">
      <c r="A3165" s="12"/>
      <c r="F3165" s="83"/>
      <c r="G3165" s="51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</row>
    <row r="3166" spans="1:98" s="6" customFormat="1" x14ac:dyDescent="0.25">
      <c r="A3166" s="12"/>
      <c r="F3166" s="83"/>
      <c r="G3166" s="51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</row>
    <row r="3167" spans="1:98" s="6" customFormat="1" x14ac:dyDescent="0.25">
      <c r="A3167" s="12"/>
      <c r="F3167" s="83"/>
      <c r="G3167" s="51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</row>
    <row r="3168" spans="1:98" s="6" customFormat="1" x14ac:dyDescent="0.25">
      <c r="A3168" s="12"/>
      <c r="F3168" s="83"/>
      <c r="G3168" s="51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</row>
    <row r="3169" spans="1:98" s="6" customFormat="1" x14ac:dyDescent="0.25">
      <c r="A3169" s="12"/>
      <c r="F3169" s="83"/>
      <c r="G3169" s="51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</row>
    <row r="3170" spans="1:98" s="6" customFormat="1" x14ac:dyDescent="0.25">
      <c r="A3170" s="12"/>
      <c r="F3170" s="83"/>
      <c r="G3170" s="51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</row>
    <row r="3171" spans="1:98" s="6" customFormat="1" x14ac:dyDescent="0.25">
      <c r="A3171" s="12"/>
      <c r="F3171" s="83"/>
      <c r="G3171" s="51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</row>
    <row r="3172" spans="1:98" s="6" customFormat="1" x14ac:dyDescent="0.25">
      <c r="A3172" s="12"/>
      <c r="F3172" s="83"/>
      <c r="G3172" s="51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</row>
    <row r="3173" spans="1:98" s="6" customFormat="1" x14ac:dyDescent="0.25">
      <c r="A3173" s="12"/>
      <c r="F3173" s="83"/>
      <c r="G3173" s="51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</row>
    <row r="3174" spans="1:98" s="6" customFormat="1" x14ac:dyDescent="0.25">
      <c r="A3174" s="12"/>
      <c r="F3174" s="83"/>
      <c r="G3174" s="51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</row>
    <row r="3175" spans="1:98" s="6" customFormat="1" x14ac:dyDescent="0.25">
      <c r="A3175" s="12"/>
      <c r="F3175" s="83"/>
      <c r="G3175" s="51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</row>
    <row r="3176" spans="1:98" s="6" customFormat="1" x14ac:dyDescent="0.25">
      <c r="A3176" s="12"/>
      <c r="F3176" s="83"/>
      <c r="G3176" s="51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</row>
    <row r="3177" spans="1:98" s="6" customFormat="1" x14ac:dyDescent="0.25">
      <c r="A3177" s="12"/>
      <c r="F3177" s="83"/>
      <c r="G3177" s="51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</row>
    <row r="3178" spans="1:98" s="6" customFormat="1" x14ac:dyDescent="0.25">
      <c r="A3178" s="12"/>
      <c r="F3178" s="83"/>
      <c r="G3178" s="51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</row>
    <row r="3179" spans="1:98" s="6" customFormat="1" x14ac:dyDescent="0.25">
      <c r="A3179" s="12"/>
      <c r="F3179" s="83"/>
      <c r="G3179" s="51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</row>
    <row r="3180" spans="1:98" s="6" customFormat="1" x14ac:dyDescent="0.25">
      <c r="A3180" s="12"/>
      <c r="F3180" s="83"/>
      <c r="G3180" s="51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</row>
    <row r="3181" spans="1:98" s="6" customFormat="1" x14ac:dyDescent="0.25">
      <c r="A3181" s="12"/>
      <c r="F3181" s="83"/>
      <c r="G3181" s="51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</row>
    <row r="3182" spans="1:98" s="6" customFormat="1" x14ac:dyDescent="0.25">
      <c r="A3182" s="12"/>
      <c r="F3182" s="83"/>
      <c r="G3182" s="51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</row>
    <row r="3183" spans="1:98" s="6" customFormat="1" x14ac:dyDescent="0.25">
      <c r="A3183" s="12"/>
      <c r="F3183" s="83"/>
      <c r="G3183" s="51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</row>
    <row r="3184" spans="1:98" s="6" customFormat="1" x14ac:dyDescent="0.25">
      <c r="A3184" s="12"/>
      <c r="F3184" s="83"/>
      <c r="G3184" s="51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</row>
    <row r="3185" spans="1:98" s="6" customFormat="1" x14ac:dyDescent="0.25">
      <c r="A3185" s="12"/>
      <c r="F3185" s="83"/>
      <c r="G3185" s="51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</row>
    <row r="3186" spans="1:98" s="6" customFormat="1" x14ac:dyDescent="0.25">
      <c r="A3186" s="12"/>
      <c r="F3186" s="83"/>
      <c r="G3186" s="51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</row>
    <row r="3187" spans="1:98" s="6" customFormat="1" x14ac:dyDescent="0.25">
      <c r="A3187" s="12"/>
      <c r="F3187" s="83"/>
      <c r="G3187" s="51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</row>
    <row r="3188" spans="1:98" s="6" customFormat="1" x14ac:dyDescent="0.25">
      <c r="A3188" s="12"/>
      <c r="F3188" s="83"/>
      <c r="G3188" s="51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</row>
    <row r="3189" spans="1:98" s="6" customFormat="1" x14ac:dyDescent="0.25">
      <c r="A3189" s="12"/>
      <c r="F3189" s="83"/>
      <c r="G3189" s="51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</row>
    <row r="3190" spans="1:98" s="6" customFormat="1" x14ac:dyDescent="0.25">
      <c r="A3190" s="12"/>
      <c r="F3190" s="83"/>
      <c r="G3190" s="51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</row>
    <row r="3191" spans="1:98" s="6" customFormat="1" x14ac:dyDescent="0.25">
      <c r="A3191" s="12"/>
      <c r="F3191" s="83"/>
      <c r="G3191" s="51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</row>
    <row r="3192" spans="1:98" s="6" customFormat="1" x14ac:dyDescent="0.25">
      <c r="A3192" s="12"/>
      <c r="F3192" s="83"/>
      <c r="G3192" s="51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</row>
    <row r="3193" spans="1:98" s="6" customFormat="1" x14ac:dyDescent="0.25">
      <c r="A3193" s="12"/>
      <c r="F3193" s="83"/>
      <c r="G3193" s="51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</row>
    <row r="3194" spans="1:98" s="6" customFormat="1" x14ac:dyDescent="0.25">
      <c r="A3194" s="12"/>
      <c r="F3194" s="83"/>
      <c r="G3194" s="51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</row>
    <row r="3195" spans="1:98" s="6" customFormat="1" x14ac:dyDescent="0.25">
      <c r="A3195" s="12"/>
      <c r="F3195" s="83"/>
      <c r="G3195" s="51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</row>
    <row r="3196" spans="1:98" s="6" customFormat="1" x14ac:dyDescent="0.25">
      <c r="A3196" s="12"/>
      <c r="F3196" s="83"/>
      <c r="G3196" s="51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</row>
    <row r="3197" spans="1:98" s="6" customFormat="1" x14ac:dyDescent="0.25">
      <c r="A3197" s="12"/>
      <c r="F3197" s="83"/>
      <c r="G3197" s="51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</row>
    <row r="3198" spans="1:98" s="6" customFormat="1" x14ac:dyDescent="0.25">
      <c r="A3198" s="12"/>
      <c r="F3198" s="83"/>
      <c r="G3198" s="51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</row>
    <row r="3199" spans="1:98" s="6" customFormat="1" x14ac:dyDescent="0.25">
      <c r="A3199" s="12"/>
      <c r="F3199" s="83"/>
      <c r="G3199" s="51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</row>
    <row r="3200" spans="1:98" s="6" customFormat="1" x14ac:dyDescent="0.25">
      <c r="A3200" s="12"/>
      <c r="F3200" s="83"/>
      <c r="G3200" s="51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</row>
    <row r="3201" spans="1:98" s="6" customFormat="1" x14ac:dyDescent="0.25">
      <c r="A3201" s="12"/>
      <c r="F3201" s="83"/>
      <c r="G3201" s="51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</row>
    <row r="3202" spans="1:98" s="6" customFormat="1" x14ac:dyDescent="0.25">
      <c r="A3202" s="12"/>
      <c r="F3202" s="83"/>
      <c r="G3202" s="51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</row>
    <row r="3203" spans="1:98" s="6" customFormat="1" x14ac:dyDescent="0.25">
      <c r="A3203" s="12"/>
      <c r="F3203" s="83"/>
      <c r="G3203" s="51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</row>
    <row r="3204" spans="1:98" s="6" customFormat="1" x14ac:dyDescent="0.25">
      <c r="A3204" s="12"/>
      <c r="F3204" s="83"/>
      <c r="G3204" s="51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</row>
    <row r="3205" spans="1:98" s="6" customFormat="1" x14ac:dyDescent="0.25">
      <c r="A3205" s="12"/>
      <c r="F3205" s="83"/>
      <c r="G3205" s="51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</row>
    <row r="3206" spans="1:98" s="6" customFormat="1" x14ac:dyDescent="0.25">
      <c r="A3206" s="12"/>
      <c r="F3206" s="83"/>
      <c r="G3206" s="51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</row>
    <row r="3207" spans="1:98" s="6" customFormat="1" x14ac:dyDescent="0.25">
      <c r="A3207" s="12"/>
      <c r="F3207" s="83"/>
      <c r="G3207" s="51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</row>
    <row r="3208" spans="1:98" s="6" customFormat="1" x14ac:dyDescent="0.25">
      <c r="A3208" s="12"/>
      <c r="F3208" s="83"/>
      <c r="G3208" s="51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</row>
    <row r="3209" spans="1:98" s="6" customFormat="1" x14ac:dyDescent="0.25">
      <c r="A3209" s="12"/>
      <c r="F3209" s="83"/>
      <c r="G3209" s="51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</row>
    <row r="3210" spans="1:98" s="6" customFormat="1" x14ac:dyDescent="0.25">
      <c r="A3210" s="12"/>
      <c r="F3210" s="83"/>
      <c r="G3210" s="51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</row>
    <row r="3211" spans="1:98" s="6" customFormat="1" x14ac:dyDescent="0.25">
      <c r="A3211" s="12"/>
      <c r="F3211" s="83"/>
      <c r="G3211" s="51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</row>
    <row r="3212" spans="1:98" s="6" customFormat="1" x14ac:dyDescent="0.25">
      <c r="A3212" s="12"/>
      <c r="F3212" s="83"/>
      <c r="G3212" s="51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</row>
    <row r="3213" spans="1:98" s="6" customFormat="1" x14ac:dyDescent="0.25">
      <c r="A3213" s="12"/>
      <c r="F3213" s="83"/>
      <c r="G3213" s="51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</row>
    <row r="3214" spans="1:98" s="6" customFormat="1" x14ac:dyDescent="0.25">
      <c r="A3214" s="12"/>
      <c r="F3214" s="83"/>
      <c r="G3214" s="51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</row>
    <row r="3215" spans="1:98" s="6" customFormat="1" x14ac:dyDescent="0.25">
      <c r="A3215" s="12"/>
      <c r="F3215" s="83"/>
      <c r="G3215" s="51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</row>
    <row r="3216" spans="1:98" s="6" customFormat="1" x14ac:dyDescent="0.25">
      <c r="A3216" s="12"/>
      <c r="F3216" s="83"/>
      <c r="G3216" s="51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</row>
    <row r="3217" spans="1:98" s="6" customFormat="1" x14ac:dyDescent="0.25">
      <c r="A3217" s="12"/>
      <c r="F3217" s="83"/>
      <c r="G3217" s="51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</row>
    <row r="3218" spans="1:98" s="6" customFormat="1" x14ac:dyDescent="0.25">
      <c r="A3218" s="12"/>
      <c r="F3218" s="83"/>
      <c r="G3218" s="51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</row>
    <row r="3219" spans="1:98" s="6" customFormat="1" x14ac:dyDescent="0.25">
      <c r="A3219" s="12"/>
      <c r="F3219" s="83"/>
      <c r="G3219" s="51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</row>
    <row r="3220" spans="1:98" s="6" customFormat="1" x14ac:dyDescent="0.25">
      <c r="A3220" s="12"/>
      <c r="F3220" s="83"/>
      <c r="G3220" s="51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</row>
    <row r="3221" spans="1:98" s="6" customFormat="1" x14ac:dyDescent="0.25">
      <c r="A3221" s="12"/>
      <c r="F3221" s="83"/>
      <c r="G3221" s="51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</row>
    <row r="3222" spans="1:98" s="6" customFormat="1" x14ac:dyDescent="0.25">
      <c r="A3222" s="12"/>
      <c r="F3222" s="83"/>
      <c r="G3222" s="51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</row>
    <row r="3223" spans="1:98" s="6" customFormat="1" x14ac:dyDescent="0.25">
      <c r="A3223" s="12"/>
      <c r="F3223" s="83"/>
      <c r="G3223" s="51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</row>
    <row r="3224" spans="1:98" s="6" customFormat="1" x14ac:dyDescent="0.25">
      <c r="A3224" s="12"/>
      <c r="F3224" s="83"/>
      <c r="G3224" s="51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</row>
    <row r="3225" spans="1:98" s="6" customFormat="1" x14ac:dyDescent="0.25">
      <c r="A3225" s="12"/>
      <c r="F3225" s="83"/>
      <c r="G3225" s="51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</row>
    <row r="3226" spans="1:98" s="6" customFormat="1" x14ac:dyDescent="0.25">
      <c r="A3226" s="12"/>
      <c r="F3226" s="83"/>
      <c r="G3226" s="51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</row>
    <row r="3227" spans="1:98" s="6" customFormat="1" x14ac:dyDescent="0.25">
      <c r="A3227" s="12"/>
      <c r="F3227" s="83"/>
      <c r="G3227" s="51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</row>
    <row r="3228" spans="1:98" s="6" customFormat="1" x14ac:dyDescent="0.25">
      <c r="A3228" s="12"/>
      <c r="F3228" s="83"/>
      <c r="G3228" s="51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</row>
    <row r="3229" spans="1:98" s="6" customFormat="1" x14ac:dyDescent="0.25">
      <c r="A3229" s="12"/>
      <c r="F3229" s="83"/>
      <c r="G3229" s="51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</row>
    <row r="3230" spans="1:98" s="6" customFormat="1" x14ac:dyDescent="0.25">
      <c r="A3230" s="12"/>
      <c r="F3230" s="83"/>
      <c r="G3230" s="51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</row>
    <row r="3231" spans="1:98" s="6" customFormat="1" x14ac:dyDescent="0.25">
      <c r="A3231" s="12"/>
      <c r="F3231" s="83"/>
      <c r="G3231" s="51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</row>
    <row r="3232" spans="1:98" s="6" customFormat="1" x14ac:dyDescent="0.25">
      <c r="A3232" s="12"/>
      <c r="F3232" s="83"/>
      <c r="G3232" s="51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</row>
    <row r="3233" spans="1:98" s="6" customFormat="1" x14ac:dyDescent="0.25">
      <c r="A3233" s="12"/>
      <c r="F3233" s="83"/>
      <c r="G3233" s="51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</row>
    <row r="3234" spans="1:98" s="6" customFormat="1" x14ac:dyDescent="0.25">
      <c r="A3234" s="12"/>
      <c r="F3234" s="83"/>
      <c r="G3234" s="51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</row>
    <row r="3235" spans="1:98" s="6" customFormat="1" x14ac:dyDescent="0.25">
      <c r="A3235" s="12"/>
      <c r="F3235" s="83"/>
      <c r="G3235" s="51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</row>
    <row r="3236" spans="1:98" s="6" customFormat="1" x14ac:dyDescent="0.25">
      <c r="A3236" s="12"/>
      <c r="F3236" s="83"/>
      <c r="G3236" s="51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</row>
    <row r="3237" spans="1:98" s="6" customFormat="1" x14ac:dyDescent="0.25">
      <c r="A3237" s="12"/>
      <c r="F3237" s="83"/>
      <c r="G3237" s="51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</row>
    <row r="3238" spans="1:98" s="6" customFormat="1" x14ac:dyDescent="0.25">
      <c r="A3238" s="12"/>
      <c r="F3238" s="83"/>
      <c r="G3238" s="51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</row>
    <row r="3239" spans="1:98" s="6" customFormat="1" x14ac:dyDescent="0.25">
      <c r="A3239" s="12"/>
      <c r="F3239" s="83"/>
      <c r="G3239" s="51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</row>
    <row r="3240" spans="1:98" s="6" customFormat="1" x14ac:dyDescent="0.25">
      <c r="A3240" s="12"/>
      <c r="F3240" s="83"/>
      <c r="G3240" s="51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</row>
    <row r="3241" spans="1:98" s="6" customFormat="1" x14ac:dyDescent="0.25">
      <c r="A3241" s="12"/>
      <c r="F3241" s="83"/>
      <c r="G3241" s="51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</row>
    <row r="3242" spans="1:98" s="6" customFormat="1" x14ac:dyDescent="0.25">
      <c r="A3242" s="12"/>
      <c r="F3242" s="83"/>
      <c r="G3242" s="51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</row>
    <row r="3243" spans="1:98" s="6" customFormat="1" x14ac:dyDescent="0.25">
      <c r="A3243" s="12"/>
      <c r="F3243" s="83"/>
      <c r="G3243" s="51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</row>
    <row r="3244" spans="1:98" s="6" customFormat="1" x14ac:dyDescent="0.25">
      <c r="A3244" s="12"/>
      <c r="F3244" s="83"/>
      <c r="G3244" s="51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</row>
    <row r="3245" spans="1:98" s="6" customFormat="1" x14ac:dyDescent="0.25">
      <c r="A3245" s="12"/>
      <c r="F3245" s="83"/>
      <c r="G3245" s="51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</row>
    <row r="3246" spans="1:98" s="6" customFormat="1" x14ac:dyDescent="0.25">
      <c r="A3246" s="12"/>
      <c r="F3246" s="83"/>
      <c r="G3246" s="51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</row>
    <row r="3247" spans="1:98" s="6" customFormat="1" x14ac:dyDescent="0.25">
      <c r="A3247" s="12"/>
      <c r="F3247" s="83"/>
      <c r="G3247" s="51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</row>
    <row r="3248" spans="1:98" s="6" customFormat="1" x14ac:dyDescent="0.25">
      <c r="A3248" s="12"/>
      <c r="F3248" s="83"/>
      <c r="G3248" s="51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</row>
    <row r="3249" spans="1:98" s="6" customFormat="1" x14ac:dyDescent="0.25">
      <c r="A3249" s="12"/>
      <c r="F3249" s="83"/>
      <c r="G3249" s="51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</row>
    <row r="3250" spans="1:98" s="6" customFormat="1" x14ac:dyDescent="0.25">
      <c r="A3250" s="12"/>
      <c r="F3250" s="83"/>
      <c r="G3250" s="51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</row>
    <row r="3251" spans="1:98" s="6" customFormat="1" x14ac:dyDescent="0.25">
      <c r="A3251" s="12"/>
      <c r="F3251" s="83"/>
      <c r="G3251" s="51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</row>
    <row r="3252" spans="1:98" s="6" customFormat="1" x14ac:dyDescent="0.25">
      <c r="A3252" s="12"/>
      <c r="F3252" s="83"/>
      <c r="G3252" s="51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</row>
    <row r="3253" spans="1:98" s="6" customFormat="1" x14ac:dyDescent="0.25">
      <c r="A3253" s="12"/>
      <c r="F3253" s="83"/>
      <c r="G3253" s="51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</row>
    <row r="3254" spans="1:98" s="6" customFormat="1" x14ac:dyDescent="0.25">
      <c r="A3254" s="12"/>
      <c r="F3254" s="83"/>
      <c r="G3254" s="51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</row>
    <row r="3255" spans="1:98" s="6" customFormat="1" x14ac:dyDescent="0.25">
      <c r="A3255" s="12"/>
      <c r="F3255" s="83"/>
      <c r="G3255" s="51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</row>
    <row r="3256" spans="1:98" s="6" customFormat="1" x14ac:dyDescent="0.25">
      <c r="A3256" s="12"/>
      <c r="F3256" s="83"/>
      <c r="G3256" s="51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</row>
    <row r="3257" spans="1:98" s="6" customFormat="1" x14ac:dyDescent="0.25">
      <c r="A3257" s="12"/>
      <c r="F3257" s="83"/>
      <c r="G3257" s="51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</row>
    <row r="3258" spans="1:98" s="6" customFormat="1" x14ac:dyDescent="0.25">
      <c r="A3258" s="12"/>
      <c r="F3258" s="83"/>
      <c r="G3258" s="51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</row>
    <row r="3259" spans="1:98" s="6" customFormat="1" x14ac:dyDescent="0.25">
      <c r="A3259" s="12"/>
      <c r="F3259" s="83"/>
      <c r="G3259" s="51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</row>
    <row r="3260" spans="1:98" s="6" customFormat="1" x14ac:dyDescent="0.25">
      <c r="A3260" s="12"/>
      <c r="F3260" s="83"/>
      <c r="G3260" s="51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</row>
    <row r="3261" spans="1:98" s="6" customFormat="1" x14ac:dyDescent="0.25">
      <c r="A3261" s="12"/>
      <c r="F3261" s="83"/>
      <c r="G3261" s="51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</row>
    <row r="3262" spans="1:98" s="6" customFormat="1" x14ac:dyDescent="0.25">
      <c r="A3262" s="12"/>
      <c r="F3262" s="83"/>
      <c r="G3262" s="51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</row>
    <row r="3263" spans="1:98" s="6" customFormat="1" x14ac:dyDescent="0.25">
      <c r="A3263" s="12"/>
      <c r="F3263" s="83"/>
      <c r="G3263" s="51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</row>
    <row r="3264" spans="1:98" s="6" customFormat="1" x14ac:dyDescent="0.25">
      <c r="A3264" s="12"/>
      <c r="F3264" s="83"/>
      <c r="G3264" s="51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</row>
    <row r="3265" spans="1:98" s="6" customFormat="1" x14ac:dyDescent="0.25">
      <c r="A3265" s="12"/>
      <c r="F3265" s="83"/>
      <c r="G3265" s="51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</row>
    <row r="3266" spans="1:98" s="6" customFormat="1" x14ac:dyDescent="0.25">
      <c r="A3266" s="12"/>
      <c r="F3266" s="83"/>
      <c r="G3266" s="51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</row>
    <row r="3267" spans="1:98" s="6" customFormat="1" x14ac:dyDescent="0.25">
      <c r="A3267" s="12"/>
      <c r="F3267" s="83"/>
      <c r="G3267" s="51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</row>
    <row r="3268" spans="1:98" s="6" customFormat="1" x14ac:dyDescent="0.25">
      <c r="A3268" s="12"/>
      <c r="F3268" s="83"/>
      <c r="G3268" s="51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</row>
    <row r="3269" spans="1:98" s="6" customFormat="1" x14ac:dyDescent="0.25">
      <c r="A3269" s="12"/>
      <c r="F3269" s="83"/>
      <c r="G3269" s="51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</row>
    <row r="3270" spans="1:98" s="6" customFormat="1" x14ac:dyDescent="0.25">
      <c r="A3270" s="12"/>
      <c r="F3270" s="83"/>
      <c r="G3270" s="51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</row>
    <row r="3271" spans="1:98" s="6" customFormat="1" x14ac:dyDescent="0.25">
      <c r="A3271" s="12"/>
      <c r="F3271" s="83"/>
      <c r="G3271" s="51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</row>
    <row r="3272" spans="1:98" s="6" customFormat="1" x14ac:dyDescent="0.25">
      <c r="A3272" s="12"/>
      <c r="F3272" s="83"/>
      <c r="G3272" s="51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</row>
    <row r="3273" spans="1:98" s="6" customFormat="1" x14ac:dyDescent="0.25">
      <c r="A3273" s="12"/>
      <c r="F3273" s="83"/>
      <c r="G3273" s="51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</row>
    <row r="3274" spans="1:98" s="6" customFormat="1" x14ac:dyDescent="0.25">
      <c r="A3274" s="12"/>
      <c r="F3274" s="83"/>
      <c r="G3274" s="51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</row>
    <row r="3275" spans="1:98" s="6" customFormat="1" x14ac:dyDescent="0.25">
      <c r="A3275" s="12"/>
      <c r="F3275" s="83"/>
      <c r="G3275" s="51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</row>
    <row r="3276" spans="1:98" s="6" customFormat="1" x14ac:dyDescent="0.25">
      <c r="A3276" s="12"/>
      <c r="F3276" s="83"/>
      <c r="G3276" s="51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</row>
    <row r="3277" spans="1:98" s="6" customFormat="1" x14ac:dyDescent="0.25">
      <c r="A3277" s="12"/>
      <c r="F3277" s="83"/>
      <c r="G3277" s="51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</row>
    <row r="3278" spans="1:98" s="6" customFormat="1" x14ac:dyDescent="0.25">
      <c r="A3278" s="12"/>
      <c r="F3278" s="83"/>
      <c r="G3278" s="51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</row>
    <row r="3279" spans="1:98" s="6" customFormat="1" x14ac:dyDescent="0.25">
      <c r="A3279" s="12"/>
      <c r="F3279" s="83"/>
      <c r="G3279" s="51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</row>
    <row r="3280" spans="1:98" s="6" customFormat="1" x14ac:dyDescent="0.25">
      <c r="A3280" s="12"/>
      <c r="F3280" s="83"/>
      <c r="G3280" s="51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</row>
    <row r="3281" spans="1:98" s="6" customFormat="1" x14ac:dyDescent="0.25">
      <c r="A3281" s="12"/>
      <c r="F3281" s="83"/>
      <c r="G3281" s="51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</row>
    <row r="3282" spans="1:98" s="6" customFormat="1" x14ac:dyDescent="0.25">
      <c r="A3282" s="12"/>
      <c r="F3282" s="83"/>
      <c r="G3282" s="51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</row>
    <row r="3283" spans="1:98" s="6" customFormat="1" x14ac:dyDescent="0.25">
      <c r="A3283" s="12"/>
      <c r="F3283" s="83"/>
      <c r="G3283" s="51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</row>
    <row r="3284" spans="1:98" s="6" customFormat="1" x14ac:dyDescent="0.25">
      <c r="A3284" s="12"/>
      <c r="F3284" s="83"/>
      <c r="G3284" s="51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</row>
    <row r="3285" spans="1:98" s="6" customFormat="1" x14ac:dyDescent="0.25">
      <c r="A3285" s="12"/>
      <c r="F3285" s="83"/>
      <c r="G3285" s="51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</row>
    <row r="3286" spans="1:98" s="6" customFormat="1" x14ac:dyDescent="0.25">
      <c r="A3286" s="12"/>
      <c r="F3286" s="83"/>
      <c r="G3286" s="51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</row>
    <row r="3287" spans="1:98" s="6" customFormat="1" x14ac:dyDescent="0.25">
      <c r="A3287" s="12"/>
      <c r="F3287" s="83"/>
      <c r="G3287" s="51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</row>
    <row r="3288" spans="1:98" s="6" customFormat="1" x14ac:dyDescent="0.25">
      <c r="A3288" s="12"/>
      <c r="F3288" s="83"/>
      <c r="G3288" s="51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</row>
    <row r="3289" spans="1:98" s="6" customFormat="1" x14ac:dyDescent="0.25">
      <c r="A3289" s="12"/>
      <c r="F3289" s="83"/>
      <c r="G3289" s="51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</row>
    <row r="3290" spans="1:98" s="6" customFormat="1" x14ac:dyDescent="0.25">
      <c r="A3290" s="12"/>
      <c r="F3290" s="83"/>
      <c r="G3290" s="51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</row>
    <row r="3291" spans="1:98" s="6" customFormat="1" x14ac:dyDescent="0.25">
      <c r="A3291" s="12"/>
      <c r="F3291" s="83"/>
      <c r="G3291" s="51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</row>
    <row r="3292" spans="1:98" s="6" customFormat="1" x14ac:dyDescent="0.25">
      <c r="A3292" s="12"/>
      <c r="F3292" s="83"/>
      <c r="G3292" s="51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</row>
    <row r="3293" spans="1:98" s="6" customFormat="1" x14ac:dyDescent="0.25">
      <c r="A3293" s="12"/>
      <c r="F3293" s="83"/>
      <c r="G3293" s="51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</row>
    <row r="3294" spans="1:98" s="6" customFormat="1" x14ac:dyDescent="0.25">
      <c r="A3294" s="12"/>
      <c r="F3294" s="83"/>
      <c r="G3294" s="51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</row>
    <row r="3295" spans="1:98" s="6" customFormat="1" x14ac:dyDescent="0.25">
      <c r="A3295" s="12"/>
      <c r="F3295" s="83"/>
      <c r="G3295" s="51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</row>
    <row r="3296" spans="1:98" s="6" customFormat="1" x14ac:dyDescent="0.25">
      <c r="A3296" s="12"/>
      <c r="F3296" s="83"/>
      <c r="G3296" s="51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</row>
    <row r="3297" spans="1:98" s="6" customFormat="1" x14ac:dyDescent="0.25">
      <c r="A3297" s="12"/>
      <c r="F3297" s="83"/>
      <c r="G3297" s="51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</row>
    <row r="3298" spans="1:98" s="6" customFormat="1" x14ac:dyDescent="0.25">
      <c r="A3298" s="12"/>
      <c r="F3298" s="83"/>
      <c r="G3298" s="51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</row>
    <row r="3299" spans="1:98" s="6" customFormat="1" x14ac:dyDescent="0.25">
      <c r="A3299" s="12"/>
      <c r="F3299" s="83"/>
      <c r="G3299" s="51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</row>
    <row r="3300" spans="1:98" s="6" customFormat="1" x14ac:dyDescent="0.25">
      <c r="A3300" s="12"/>
      <c r="F3300" s="83"/>
      <c r="G3300" s="51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</row>
    <row r="3301" spans="1:98" s="6" customFormat="1" x14ac:dyDescent="0.25">
      <c r="A3301" s="12"/>
      <c r="F3301" s="83"/>
      <c r="G3301" s="51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</row>
    <row r="3302" spans="1:98" s="6" customFormat="1" x14ac:dyDescent="0.25">
      <c r="A3302" s="12"/>
      <c r="F3302" s="83"/>
      <c r="G3302" s="51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</row>
    <row r="3303" spans="1:98" s="6" customFormat="1" x14ac:dyDescent="0.25">
      <c r="A3303" s="12"/>
      <c r="F3303" s="83"/>
      <c r="G3303" s="51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</row>
    <row r="3304" spans="1:98" s="6" customFormat="1" x14ac:dyDescent="0.25">
      <c r="A3304" s="12"/>
      <c r="F3304" s="83"/>
      <c r="G3304" s="51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</row>
    <row r="3305" spans="1:98" s="6" customFormat="1" x14ac:dyDescent="0.25">
      <c r="A3305" s="12"/>
      <c r="F3305" s="83"/>
      <c r="G3305" s="51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</row>
    <row r="3306" spans="1:98" s="6" customFormat="1" x14ac:dyDescent="0.25">
      <c r="A3306" s="12"/>
      <c r="F3306" s="83"/>
      <c r="G3306" s="51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</row>
    <row r="3307" spans="1:98" s="6" customFormat="1" x14ac:dyDescent="0.25">
      <c r="A3307" s="12"/>
      <c r="F3307" s="83"/>
      <c r="G3307" s="51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</row>
    <row r="3308" spans="1:98" s="6" customFormat="1" x14ac:dyDescent="0.25">
      <c r="A3308" s="12"/>
      <c r="F3308" s="83"/>
      <c r="G3308" s="51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</row>
    <row r="3309" spans="1:98" s="6" customFormat="1" x14ac:dyDescent="0.25">
      <c r="A3309" s="12"/>
      <c r="F3309" s="83"/>
      <c r="G3309" s="51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</row>
    <row r="3310" spans="1:98" s="6" customFormat="1" x14ac:dyDescent="0.25">
      <c r="A3310" s="12"/>
      <c r="F3310" s="83"/>
      <c r="G3310" s="51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</row>
    <row r="3311" spans="1:98" s="6" customFormat="1" x14ac:dyDescent="0.25">
      <c r="A3311" s="12"/>
      <c r="F3311" s="83"/>
      <c r="G3311" s="51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</row>
    <row r="3312" spans="1:98" s="6" customFormat="1" x14ac:dyDescent="0.25">
      <c r="A3312" s="12"/>
      <c r="F3312" s="83"/>
      <c r="G3312" s="51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</row>
    <row r="3313" spans="1:98" s="6" customFormat="1" x14ac:dyDescent="0.25">
      <c r="A3313" s="12"/>
      <c r="F3313" s="83"/>
      <c r="G3313" s="51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</row>
    <row r="3314" spans="1:98" s="6" customFormat="1" x14ac:dyDescent="0.25">
      <c r="A3314" s="12"/>
      <c r="F3314" s="83"/>
      <c r="G3314" s="51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</row>
    <row r="3315" spans="1:98" s="6" customFormat="1" x14ac:dyDescent="0.25">
      <c r="A3315" s="12"/>
      <c r="F3315" s="83"/>
      <c r="G3315" s="51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</row>
    <row r="3316" spans="1:98" s="6" customFormat="1" x14ac:dyDescent="0.25">
      <c r="A3316" s="12"/>
      <c r="F3316" s="83"/>
      <c r="G3316" s="51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</row>
    <row r="3317" spans="1:98" s="6" customFormat="1" x14ac:dyDescent="0.25">
      <c r="A3317" s="12"/>
      <c r="F3317" s="83"/>
      <c r="G3317" s="51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</row>
    <row r="3318" spans="1:98" s="6" customFormat="1" x14ac:dyDescent="0.25">
      <c r="A3318" s="12"/>
      <c r="F3318" s="83"/>
      <c r="G3318" s="51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</row>
    <row r="3319" spans="1:98" s="6" customFormat="1" x14ac:dyDescent="0.25">
      <c r="A3319" s="12"/>
      <c r="F3319" s="83"/>
      <c r="G3319" s="51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</row>
    <row r="3320" spans="1:98" s="6" customFormat="1" x14ac:dyDescent="0.25">
      <c r="A3320" s="12"/>
      <c r="F3320" s="83"/>
      <c r="G3320" s="51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</row>
    <row r="3321" spans="1:98" s="6" customFormat="1" x14ac:dyDescent="0.25">
      <c r="A3321" s="12"/>
      <c r="F3321" s="83"/>
      <c r="G3321" s="51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</row>
    <row r="3322" spans="1:98" s="6" customFormat="1" x14ac:dyDescent="0.25">
      <c r="A3322" s="12"/>
      <c r="F3322" s="83"/>
      <c r="G3322" s="51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</row>
    <row r="3323" spans="1:98" s="6" customFormat="1" x14ac:dyDescent="0.25">
      <c r="A3323" s="12"/>
      <c r="F3323" s="83"/>
      <c r="G3323" s="51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</row>
    <row r="3324" spans="1:98" s="6" customFormat="1" x14ac:dyDescent="0.25">
      <c r="A3324" s="12"/>
      <c r="F3324" s="83"/>
      <c r="G3324" s="51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</row>
    <row r="3325" spans="1:98" s="6" customFormat="1" x14ac:dyDescent="0.25">
      <c r="A3325" s="12"/>
      <c r="F3325" s="83"/>
      <c r="G3325" s="51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</row>
    <row r="3326" spans="1:98" s="6" customFormat="1" x14ac:dyDescent="0.25">
      <c r="A3326" s="12"/>
      <c r="F3326" s="83"/>
      <c r="G3326" s="51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</row>
    <row r="3327" spans="1:98" s="6" customFormat="1" x14ac:dyDescent="0.25">
      <c r="A3327" s="12"/>
      <c r="F3327" s="83"/>
      <c r="G3327" s="51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</row>
    <row r="3328" spans="1:98" s="6" customFormat="1" x14ac:dyDescent="0.25">
      <c r="A3328" s="12"/>
      <c r="F3328" s="83"/>
      <c r="G3328" s="51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</row>
    <row r="3329" spans="1:98" s="6" customFormat="1" x14ac:dyDescent="0.25">
      <c r="A3329" s="12"/>
      <c r="F3329" s="83"/>
      <c r="G3329" s="51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</row>
    <row r="3330" spans="1:98" s="6" customFormat="1" x14ac:dyDescent="0.25">
      <c r="A3330" s="12"/>
      <c r="F3330" s="83"/>
      <c r="G3330" s="51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</row>
    <row r="3331" spans="1:98" s="6" customFormat="1" x14ac:dyDescent="0.25">
      <c r="A3331" s="12"/>
      <c r="F3331" s="83"/>
      <c r="G3331" s="51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</row>
    <row r="3332" spans="1:98" s="6" customFormat="1" x14ac:dyDescent="0.25">
      <c r="A3332" s="12"/>
      <c r="F3332" s="83"/>
      <c r="G3332" s="51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</row>
    <row r="3333" spans="1:98" s="6" customFormat="1" x14ac:dyDescent="0.25">
      <c r="A3333" s="12"/>
      <c r="F3333" s="83"/>
      <c r="G3333" s="51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</row>
    <row r="3334" spans="1:98" s="6" customFormat="1" x14ac:dyDescent="0.25">
      <c r="A3334" s="12"/>
      <c r="F3334" s="83"/>
      <c r="G3334" s="51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</row>
    <row r="3335" spans="1:98" s="6" customFormat="1" x14ac:dyDescent="0.25">
      <c r="A3335" s="12"/>
      <c r="F3335" s="83"/>
      <c r="G3335" s="51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</row>
    <row r="3336" spans="1:98" s="6" customFormat="1" x14ac:dyDescent="0.25">
      <c r="A3336" s="12"/>
      <c r="F3336" s="83"/>
      <c r="G3336" s="51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</row>
    <row r="3337" spans="1:98" s="6" customFormat="1" x14ac:dyDescent="0.25">
      <c r="A3337" s="12"/>
      <c r="F3337" s="83"/>
      <c r="G3337" s="51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</row>
    <row r="3338" spans="1:98" s="6" customFormat="1" x14ac:dyDescent="0.25">
      <c r="A3338" s="12"/>
      <c r="F3338" s="83"/>
      <c r="G3338" s="51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</row>
    <row r="3339" spans="1:98" s="6" customFormat="1" x14ac:dyDescent="0.25">
      <c r="A3339" s="12"/>
      <c r="F3339" s="83"/>
      <c r="G3339" s="51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</row>
    <row r="3340" spans="1:98" s="6" customFormat="1" x14ac:dyDescent="0.25">
      <c r="A3340" s="12"/>
      <c r="F3340" s="83"/>
      <c r="G3340" s="51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</row>
    <row r="3341" spans="1:98" s="6" customFormat="1" x14ac:dyDescent="0.25">
      <c r="A3341" s="12"/>
      <c r="F3341" s="83"/>
      <c r="G3341" s="51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</row>
    <row r="3342" spans="1:98" s="6" customFormat="1" x14ac:dyDescent="0.25">
      <c r="A3342" s="12"/>
      <c r="F3342" s="83"/>
      <c r="G3342" s="51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</row>
    <row r="3343" spans="1:98" s="6" customFormat="1" x14ac:dyDescent="0.25">
      <c r="A3343" s="12"/>
      <c r="F3343" s="83"/>
      <c r="G3343" s="51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</row>
    <row r="3344" spans="1:98" s="6" customFormat="1" x14ac:dyDescent="0.25">
      <c r="A3344" s="12"/>
      <c r="F3344" s="83"/>
      <c r="G3344" s="51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</row>
    <row r="3345" spans="1:98" s="6" customFormat="1" x14ac:dyDescent="0.25">
      <c r="A3345" s="12"/>
      <c r="F3345" s="83"/>
      <c r="G3345" s="51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</row>
    <row r="3346" spans="1:98" s="6" customFormat="1" x14ac:dyDescent="0.25">
      <c r="A3346" s="12"/>
      <c r="F3346" s="83"/>
      <c r="G3346" s="51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</row>
    <row r="3347" spans="1:98" s="6" customFormat="1" x14ac:dyDescent="0.25">
      <c r="A3347" s="12"/>
      <c r="F3347" s="83"/>
      <c r="G3347" s="51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</row>
    <row r="3348" spans="1:98" s="6" customFormat="1" x14ac:dyDescent="0.25">
      <c r="A3348" s="12"/>
      <c r="F3348" s="83"/>
      <c r="G3348" s="51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</row>
    <row r="3349" spans="1:98" s="6" customFormat="1" x14ac:dyDescent="0.25">
      <c r="A3349" s="12"/>
      <c r="F3349" s="83"/>
      <c r="G3349" s="51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</row>
    <row r="3350" spans="1:98" s="6" customFormat="1" x14ac:dyDescent="0.25">
      <c r="A3350" s="12"/>
      <c r="F3350" s="83"/>
      <c r="G3350" s="51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</row>
    <row r="3351" spans="1:98" s="6" customFormat="1" x14ac:dyDescent="0.25">
      <c r="A3351" s="12"/>
      <c r="F3351" s="83"/>
      <c r="G3351" s="51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</row>
    <row r="3352" spans="1:98" s="6" customFormat="1" x14ac:dyDescent="0.25">
      <c r="A3352" s="12"/>
      <c r="F3352" s="83"/>
      <c r="G3352" s="51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</row>
    <row r="3353" spans="1:98" s="6" customFormat="1" x14ac:dyDescent="0.25">
      <c r="A3353" s="12"/>
      <c r="F3353" s="83"/>
      <c r="G3353" s="51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</row>
    <row r="3354" spans="1:98" s="6" customFormat="1" x14ac:dyDescent="0.25">
      <c r="A3354" s="12"/>
      <c r="F3354" s="83"/>
      <c r="G3354" s="51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</row>
    <row r="3355" spans="1:98" s="6" customFormat="1" x14ac:dyDescent="0.25">
      <c r="A3355" s="12"/>
      <c r="F3355" s="83"/>
      <c r="G3355" s="51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</row>
    <row r="3356" spans="1:98" s="6" customFormat="1" x14ac:dyDescent="0.25">
      <c r="A3356" s="12"/>
      <c r="F3356" s="83"/>
      <c r="G3356" s="51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</row>
    <row r="3357" spans="1:98" s="6" customFormat="1" x14ac:dyDescent="0.25">
      <c r="A3357" s="12"/>
      <c r="F3357" s="83"/>
      <c r="G3357" s="51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</row>
    <row r="3358" spans="1:98" s="6" customFormat="1" x14ac:dyDescent="0.25">
      <c r="A3358" s="12"/>
      <c r="F3358" s="83"/>
      <c r="G3358" s="51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</row>
    <row r="3359" spans="1:98" s="6" customFormat="1" x14ac:dyDescent="0.25">
      <c r="A3359" s="12"/>
      <c r="F3359" s="83"/>
      <c r="G3359" s="51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</row>
    <row r="3360" spans="1:98" s="6" customFormat="1" x14ac:dyDescent="0.25">
      <c r="A3360" s="12"/>
      <c r="F3360" s="83"/>
      <c r="G3360" s="51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</row>
    <row r="3361" spans="1:98" s="6" customFormat="1" x14ac:dyDescent="0.25">
      <c r="A3361" s="12"/>
      <c r="F3361" s="83"/>
      <c r="G3361" s="51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</row>
    <row r="3362" spans="1:98" s="6" customFormat="1" x14ac:dyDescent="0.25">
      <c r="A3362" s="12"/>
      <c r="F3362" s="83"/>
      <c r="G3362" s="51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</row>
    <row r="3363" spans="1:98" s="6" customFormat="1" x14ac:dyDescent="0.25">
      <c r="A3363" s="12"/>
      <c r="F3363" s="83"/>
      <c r="G3363" s="51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</row>
    <row r="3364" spans="1:98" s="6" customFormat="1" x14ac:dyDescent="0.25">
      <c r="A3364" s="12"/>
      <c r="F3364" s="83"/>
      <c r="G3364" s="51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</row>
    <row r="3365" spans="1:98" s="6" customFormat="1" x14ac:dyDescent="0.25">
      <c r="A3365" s="12"/>
      <c r="F3365" s="83"/>
      <c r="G3365" s="51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</row>
    <row r="3366" spans="1:98" s="6" customFormat="1" x14ac:dyDescent="0.25">
      <c r="A3366" s="12"/>
      <c r="F3366" s="83"/>
      <c r="G3366" s="51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</row>
    <row r="3367" spans="1:98" s="6" customFormat="1" x14ac:dyDescent="0.25">
      <c r="A3367" s="12"/>
      <c r="F3367" s="83"/>
      <c r="G3367" s="51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</row>
    <row r="3368" spans="1:98" s="6" customFormat="1" x14ac:dyDescent="0.25">
      <c r="A3368" s="12"/>
      <c r="F3368" s="83"/>
      <c r="G3368" s="51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</row>
    <row r="3369" spans="1:98" s="6" customFormat="1" x14ac:dyDescent="0.25">
      <c r="A3369" s="12"/>
      <c r="F3369" s="83"/>
      <c r="G3369" s="51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</row>
    <row r="3370" spans="1:98" s="6" customFormat="1" x14ac:dyDescent="0.25">
      <c r="A3370" s="12"/>
      <c r="F3370" s="83"/>
      <c r="G3370" s="51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</row>
    <row r="3371" spans="1:98" s="6" customFormat="1" x14ac:dyDescent="0.25">
      <c r="A3371" s="12"/>
      <c r="F3371" s="83"/>
      <c r="G3371" s="51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</row>
    <row r="3372" spans="1:98" s="6" customFormat="1" x14ac:dyDescent="0.25">
      <c r="A3372" s="12"/>
      <c r="F3372" s="83"/>
      <c r="G3372" s="51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</row>
    <row r="3373" spans="1:98" s="6" customFormat="1" x14ac:dyDescent="0.25">
      <c r="A3373" s="12"/>
      <c r="F3373" s="83"/>
      <c r="G3373" s="51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</row>
    <row r="3374" spans="1:98" s="6" customFormat="1" x14ac:dyDescent="0.25">
      <c r="A3374" s="12"/>
      <c r="F3374" s="83"/>
      <c r="G3374" s="51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</row>
    <row r="3375" spans="1:98" s="6" customFormat="1" x14ac:dyDescent="0.25">
      <c r="A3375" s="12"/>
      <c r="F3375" s="83"/>
      <c r="G3375" s="51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</row>
    <row r="3376" spans="1:98" s="6" customFormat="1" x14ac:dyDescent="0.25">
      <c r="A3376" s="12"/>
      <c r="F3376" s="83"/>
      <c r="G3376" s="51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</row>
    <row r="3377" spans="1:98" s="6" customFormat="1" x14ac:dyDescent="0.25">
      <c r="A3377" s="12"/>
      <c r="F3377" s="83"/>
      <c r="G3377" s="51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</row>
    <row r="3378" spans="1:98" s="6" customFormat="1" x14ac:dyDescent="0.25">
      <c r="A3378" s="12"/>
      <c r="F3378" s="83"/>
      <c r="G3378" s="51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</row>
    <row r="3379" spans="1:98" s="6" customFormat="1" x14ac:dyDescent="0.25">
      <c r="A3379" s="12"/>
      <c r="F3379" s="83"/>
      <c r="G3379" s="51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</row>
    <row r="3380" spans="1:98" s="6" customFormat="1" x14ac:dyDescent="0.25">
      <c r="A3380" s="12"/>
      <c r="F3380" s="83"/>
      <c r="G3380" s="51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</row>
    <row r="3381" spans="1:98" s="6" customFormat="1" x14ac:dyDescent="0.25">
      <c r="A3381" s="12"/>
      <c r="F3381" s="83"/>
      <c r="G3381" s="51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</row>
    <row r="3382" spans="1:98" s="6" customFormat="1" x14ac:dyDescent="0.25">
      <c r="A3382" s="12"/>
      <c r="F3382" s="83"/>
      <c r="G3382" s="51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</row>
    <row r="3383" spans="1:98" s="6" customFormat="1" x14ac:dyDescent="0.25">
      <c r="A3383" s="12"/>
      <c r="F3383" s="83"/>
      <c r="G3383" s="51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</row>
    <row r="3384" spans="1:98" s="6" customFormat="1" x14ac:dyDescent="0.25">
      <c r="A3384" s="12"/>
      <c r="F3384" s="83"/>
      <c r="G3384" s="51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</row>
    <row r="3385" spans="1:98" s="6" customFormat="1" x14ac:dyDescent="0.25">
      <c r="A3385" s="12"/>
      <c r="F3385" s="83"/>
      <c r="G3385" s="51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</row>
    <row r="3386" spans="1:98" s="6" customFormat="1" x14ac:dyDescent="0.25">
      <c r="A3386" s="12"/>
      <c r="F3386" s="83"/>
      <c r="G3386" s="51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</row>
    <row r="3387" spans="1:98" s="6" customFormat="1" x14ac:dyDescent="0.25">
      <c r="A3387" s="12"/>
      <c r="F3387" s="83"/>
      <c r="G3387" s="51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</row>
    <row r="3388" spans="1:98" s="6" customFormat="1" x14ac:dyDescent="0.25">
      <c r="A3388" s="12"/>
      <c r="F3388" s="83"/>
      <c r="G3388" s="51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</row>
    <row r="3389" spans="1:98" s="6" customFormat="1" x14ac:dyDescent="0.25">
      <c r="A3389" s="12"/>
      <c r="F3389" s="83"/>
      <c r="G3389" s="51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</row>
    <row r="3390" spans="1:98" s="6" customFormat="1" x14ac:dyDescent="0.25">
      <c r="A3390" s="12"/>
      <c r="F3390" s="83"/>
      <c r="G3390" s="51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</row>
    <row r="3391" spans="1:98" s="6" customFormat="1" x14ac:dyDescent="0.25">
      <c r="A3391" s="12"/>
      <c r="F3391" s="83"/>
      <c r="G3391" s="51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</row>
    <row r="3392" spans="1:98" s="6" customFormat="1" x14ac:dyDescent="0.25">
      <c r="A3392" s="12"/>
      <c r="F3392" s="83"/>
      <c r="G3392" s="51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</row>
    <row r="3393" spans="1:98" s="6" customFormat="1" x14ac:dyDescent="0.25">
      <c r="A3393" s="12"/>
      <c r="F3393" s="83"/>
      <c r="G3393" s="51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</row>
    <row r="3394" spans="1:98" s="6" customFormat="1" x14ac:dyDescent="0.25">
      <c r="A3394" s="12"/>
      <c r="F3394" s="83"/>
      <c r="G3394" s="51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</row>
    <row r="3395" spans="1:98" s="6" customFormat="1" x14ac:dyDescent="0.25">
      <c r="A3395" s="12"/>
      <c r="F3395" s="83"/>
      <c r="G3395" s="51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</row>
    <row r="3396" spans="1:98" s="6" customFormat="1" x14ac:dyDescent="0.25">
      <c r="A3396" s="12"/>
      <c r="F3396" s="83"/>
      <c r="G3396" s="51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</row>
    <row r="3397" spans="1:98" s="6" customFormat="1" x14ac:dyDescent="0.25">
      <c r="A3397" s="12"/>
      <c r="F3397" s="83"/>
      <c r="G3397" s="51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</row>
    <row r="3398" spans="1:98" s="6" customFormat="1" x14ac:dyDescent="0.25">
      <c r="A3398" s="12"/>
      <c r="F3398" s="83"/>
      <c r="G3398" s="51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</row>
    <row r="3399" spans="1:98" s="6" customFormat="1" x14ac:dyDescent="0.25">
      <c r="A3399" s="12"/>
      <c r="F3399" s="83"/>
      <c r="G3399" s="51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</row>
    <row r="3400" spans="1:98" s="6" customFormat="1" x14ac:dyDescent="0.25">
      <c r="A3400" s="12"/>
      <c r="F3400" s="83"/>
      <c r="G3400" s="51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</row>
    <row r="3401" spans="1:98" s="6" customFormat="1" x14ac:dyDescent="0.25">
      <c r="A3401" s="12"/>
      <c r="F3401" s="83"/>
      <c r="G3401" s="51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</row>
    <row r="3402" spans="1:98" s="6" customFormat="1" x14ac:dyDescent="0.25">
      <c r="A3402" s="12"/>
      <c r="F3402" s="83"/>
      <c r="G3402" s="51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</row>
    <row r="3403" spans="1:98" s="6" customFormat="1" x14ac:dyDescent="0.25">
      <c r="A3403" s="12"/>
      <c r="F3403" s="83"/>
      <c r="G3403" s="51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</row>
    <row r="3404" spans="1:98" s="6" customFormat="1" x14ac:dyDescent="0.25">
      <c r="A3404" s="12"/>
      <c r="F3404" s="83"/>
      <c r="G3404" s="51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</row>
    <row r="3405" spans="1:98" s="6" customFormat="1" x14ac:dyDescent="0.25">
      <c r="A3405" s="12"/>
      <c r="F3405" s="83"/>
      <c r="G3405" s="51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</row>
    <row r="3406" spans="1:98" s="6" customFormat="1" x14ac:dyDescent="0.25">
      <c r="A3406" s="12"/>
      <c r="F3406" s="83"/>
      <c r="G3406" s="51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</row>
    <row r="3407" spans="1:98" s="6" customFormat="1" x14ac:dyDescent="0.25">
      <c r="A3407" s="12"/>
      <c r="F3407" s="83"/>
      <c r="G3407" s="51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</row>
    <row r="3408" spans="1:98" s="6" customFormat="1" x14ac:dyDescent="0.25">
      <c r="A3408" s="12"/>
      <c r="F3408" s="83"/>
      <c r="G3408" s="51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</row>
    <row r="3409" spans="1:98" s="6" customFormat="1" x14ac:dyDescent="0.25">
      <c r="A3409" s="12"/>
      <c r="F3409" s="83"/>
      <c r="G3409" s="51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</row>
    <row r="3410" spans="1:98" s="6" customFormat="1" x14ac:dyDescent="0.25">
      <c r="A3410" s="12"/>
      <c r="F3410" s="83"/>
      <c r="G3410" s="51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</row>
    <row r="3411" spans="1:98" s="6" customFormat="1" x14ac:dyDescent="0.25">
      <c r="A3411" s="12"/>
      <c r="F3411" s="83"/>
      <c r="G3411" s="51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</row>
    <row r="3412" spans="1:98" s="6" customFormat="1" x14ac:dyDescent="0.25">
      <c r="A3412" s="12"/>
      <c r="F3412" s="83"/>
      <c r="G3412" s="51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</row>
    <row r="3413" spans="1:98" s="6" customFormat="1" x14ac:dyDescent="0.25">
      <c r="A3413" s="12"/>
      <c r="F3413" s="83"/>
      <c r="G3413" s="51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</row>
    <row r="3414" spans="1:98" s="6" customFormat="1" x14ac:dyDescent="0.25">
      <c r="A3414" s="12"/>
      <c r="F3414" s="83"/>
      <c r="G3414" s="51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</row>
    <row r="3415" spans="1:98" s="6" customFormat="1" x14ac:dyDescent="0.25">
      <c r="A3415" s="12"/>
      <c r="F3415" s="83"/>
      <c r="G3415" s="51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</row>
    <row r="3416" spans="1:98" s="6" customFormat="1" x14ac:dyDescent="0.25">
      <c r="A3416" s="12"/>
      <c r="F3416" s="83"/>
      <c r="G3416" s="51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</row>
    <row r="3417" spans="1:98" s="6" customFormat="1" x14ac:dyDescent="0.25">
      <c r="A3417" s="12"/>
      <c r="F3417" s="83"/>
      <c r="G3417" s="51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</row>
    <row r="3418" spans="1:98" s="6" customFormat="1" x14ac:dyDescent="0.25">
      <c r="A3418" s="12"/>
      <c r="F3418" s="83"/>
      <c r="G3418" s="51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</row>
    <row r="3419" spans="1:98" s="6" customFormat="1" x14ac:dyDescent="0.25">
      <c r="A3419" s="12"/>
      <c r="F3419" s="83"/>
      <c r="G3419" s="51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</row>
    <row r="3420" spans="1:98" s="6" customFormat="1" x14ac:dyDescent="0.25">
      <c r="A3420" s="12"/>
      <c r="F3420" s="83"/>
      <c r="G3420" s="51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</row>
    <row r="3421" spans="1:98" s="6" customFormat="1" x14ac:dyDescent="0.25">
      <c r="A3421" s="12"/>
      <c r="F3421" s="83"/>
      <c r="G3421" s="51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</row>
    <row r="3422" spans="1:98" s="6" customFormat="1" x14ac:dyDescent="0.25">
      <c r="A3422" s="12"/>
      <c r="F3422" s="83"/>
      <c r="G3422" s="51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</row>
    <row r="3423" spans="1:98" s="6" customFormat="1" x14ac:dyDescent="0.25">
      <c r="A3423" s="12"/>
      <c r="F3423" s="83"/>
      <c r="G3423" s="51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</row>
    <row r="3424" spans="1:98" s="6" customFormat="1" x14ac:dyDescent="0.25">
      <c r="A3424" s="12"/>
      <c r="F3424" s="83"/>
      <c r="G3424" s="51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</row>
    <row r="3425" spans="1:98" s="6" customFormat="1" x14ac:dyDescent="0.25">
      <c r="A3425" s="12"/>
      <c r="F3425" s="83"/>
      <c r="G3425" s="51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</row>
    <row r="3426" spans="1:98" s="6" customFormat="1" x14ac:dyDescent="0.25">
      <c r="A3426" s="12"/>
      <c r="F3426" s="83"/>
      <c r="G3426" s="51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</row>
    <row r="3427" spans="1:98" s="6" customFormat="1" x14ac:dyDescent="0.25">
      <c r="A3427" s="12"/>
      <c r="F3427" s="83"/>
      <c r="G3427" s="51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</row>
    <row r="3428" spans="1:98" s="6" customFormat="1" x14ac:dyDescent="0.25">
      <c r="A3428" s="12"/>
      <c r="F3428" s="83"/>
      <c r="G3428" s="51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</row>
    <row r="3429" spans="1:98" s="6" customFormat="1" x14ac:dyDescent="0.25">
      <c r="A3429" s="12"/>
      <c r="F3429" s="83"/>
      <c r="G3429" s="51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</row>
    <row r="3430" spans="1:98" s="6" customFormat="1" x14ac:dyDescent="0.25">
      <c r="A3430" s="12"/>
      <c r="F3430" s="83"/>
      <c r="G3430" s="51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</row>
    <row r="3431" spans="1:98" s="6" customFormat="1" x14ac:dyDescent="0.25">
      <c r="A3431" s="12"/>
      <c r="F3431" s="83"/>
      <c r="G3431" s="51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</row>
    <row r="3432" spans="1:98" s="6" customFormat="1" x14ac:dyDescent="0.25">
      <c r="A3432" s="12"/>
      <c r="F3432" s="83"/>
      <c r="G3432" s="51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</row>
    <row r="3433" spans="1:98" s="6" customFormat="1" x14ac:dyDescent="0.25">
      <c r="A3433" s="12"/>
      <c r="F3433" s="83"/>
      <c r="G3433" s="51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</row>
    <row r="3434" spans="1:98" s="6" customFormat="1" x14ac:dyDescent="0.25">
      <c r="A3434" s="12"/>
      <c r="F3434" s="83"/>
      <c r="G3434" s="51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</row>
    <row r="3435" spans="1:98" s="6" customFormat="1" x14ac:dyDescent="0.25">
      <c r="A3435" s="12"/>
      <c r="F3435" s="83"/>
      <c r="G3435" s="51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</row>
    <row r="3436" spans="1:98" s="6" customFormat="1" x14ac:dyDescent="0.25">
      <c r="A3436" s="12"/>
      <c r="F3436" s="83"/>
      <c r="G3436" s="51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</row>
    <row r="3437" spans="1:98" s="6" customFormat="1" x14ac:dyDescent="0.25">
      <c r="A3437" s="12"/>
      <c r="F3437" s="83"/>
      <c r="G3437" s="51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</row>
    <row r="3438" spans="1:98" s="6" customFormat="1" x14ac:dyDescent="0.25">
      <c r="A3438" s="12"/>
      <c r="F3438" s="83"/>
      <c r="G3438" s="51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</row>
    <row r="3439" spans="1:98" s="6" customFormat="1" x14ac:dyDescent="0.25">
      <c r="A3439" s="12"/>
      <c r="F3439" s="83"/>
      <c r="G3439" s="51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</row>
    <row r="3440" spans="1:98" s="6" customFormat="1" x14ac:dyDescent="0.25">
      <c r="A3440" s="12"/>
      <c r="F3440" s="83"/>
      <c r="G3440" s="51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</row>
    <row r="3441" spans="1:98" s="6" customFormat="1" x14ac:dyDescent="0.25">
      <c r="A3441" s="12"/>
      <c r="F3441" s="83"/>
      <c r="G3441" s="51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</row>
    <row r="3442" spans="1:98" s="6" customFormat="1" x14ac:dyDescent="0.25">
      <c r="A3442" s="12"/>
      <c r="F3442" s="83"/>
      <c r="G3442" s="51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</row>
    <row r="3443" spans="1:98" s="6" customFormat="1" x14ac:dyDescent="0.25">
      <c r="A3443" s="12"/>
      <c r="F3443" s="83"/>
      <c r="G3443" s="51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</row>
    <row r="3444" spans="1:98" s="6" customFormat="1" x14ac:dyDescent="0.25">
      <c r="A3444" s="12"/>
      <c r="F3444" s="83"/>
      <c r="G3444" s="51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</row>
    <row r="3445" spans="1:98" s="6" customFormat="1" x14ac:dyDescent="0.25">
      <c r="A3445" s="12"/>
      <c r="F3445" s="83"/>
      <c r="G3445" s="51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</row>
    <row r="3446" spans="1:98" s="6" customFormat="1" x14ac:dyDescent="0.25">
      <c r="A3446" s="12"/>
      <c r="F3446" s="83"/>
      <c r="G3446" s="51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</row>
    <row r="3447" spans="1:98" s="6" customFormat="1" x14ac:dyDescent="0.25">
      <c r="A3447" s="12"/>
      <c r="F3447" s="83"/>
      <c r="G3447" s="51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</row>
    <row r="3448" spans="1:98" s="6" customFormat="1" x14ac:dyDescent="0.25">
      <c r="A3448" s="12"/>
      <c r="F3448" s="83"/>
      <c r="G3448" s="51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</row>
    <row r="3449" spans="1:98" s="6" customFormat="1" x14ac:dyDescent="0.25">
      <c r="A3449" s="12"/>
      <c r="F3449" s="83"/>
      <c r="G3449" s="51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</row>
    <row r="3450" spans="1:98" s="6" customFormat="1" x14ac:dyDescent="0.25">
      <c r="A3450" s="12"/>
      <c r="F3450" s="83"/>
      <c r="G3450" s="51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</row>
    <row r="3451" spans="1:98" s="6" customFormat="1" x14ac:dyDescent="0.25">
      <c r="A3451" s="12"/>
      <c r="F3451" s="83"/>
      <c r="G3451" s="51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</row>
    <row r="3452" spans="1:98" s="6" customFormat="1" x14ac:dyDescent="0.25">
      <c r="A3452" s="12"/>
      <c r="F3452" s="83"/>
      <c r="G3452" s="51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</row>
    <row r="3453" spans="1:98" s="6" customFormat="1" x14ac:dyDescent="0.25">
      <c r="A3453" s="12"/>
      <c r="F3453" s="83"/>
      <c r="G3453" s="51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</row>
    <row r="3454" spans="1:98" s="6" customFormat="1" x14ac:dyDescent="0.25">
      <c r="A3454" s="12"/>
      <c r="F3454" s="83"/>
      <c r="G3454" s="51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</row>
    <row r="3455" spans="1:98" s="6" customFormat="1" x14ac:dyDescent="0.25">
      <c r="A3455" s="12"/>
      <c r="F3455" s="83"/>
      <c r="G3455" s="51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</row>
    <row r="3456" spans="1:98" s="6" customFormat="1" x14ac:dyDescent="0.25">
      <c r="A3456" s="12"/>
      <c r="F3456" s="83"/>
      <c r="G3456" s="51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</row>
    <row r="3457" spans="1:98" s="6" customFormat="1" x14ac:dyDescent="0.25">
      <c r="A3457" s="12"/>
      <c r="F3457" s="83"/>
      <c r="G3457" s="51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</row>
    <row r="3458" spans="1:98" s="6" customFormat="1" x14ac:dyDescent="0.25">
      <c r="A3458" s="12"/>
      <c r="F3458" s="83"/>
      <c r="G3458" s="51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</row>
    <row r="3459" spans="1:98" s="6" customFormat="1" x14ac:dyDescent="0.25">
      <c r="A3459" s="12"/>
      <c r="F3459" s="83"/>
      <c r="G3459" s="51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</row>
    <row r="3460" spans="1:98" s="6" customFormat="1" x14ac:dyDescent="0.25">
      <c r="A3460" s="12"/>
      <c r="F3460" s="83"/>
      <c r="G3460" s="51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</row>
    <row r="3461" spans="1:98" s="6" customFormat="1" x14ac:dyDescent="0.25">
      <c r="A3461" s="12"/>
      <c r="F3461" s="83"/>
      <c r="G3461" s="51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</row>
    <row r="3462" spans="1:98" s="6" customFormat="1" x14ac:dyDescent="0.25">
      <c r="A3462" s="12"/>
      <c r="F3462" s="83"/>
      <c r="G3462" s="51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</row>
    <row r="3463" spans="1:98" s="6" customFormat="1" x14ac:dyDescent="0.25">
      <c r="A3463" s="12"/>
      <c r="F3463" s="83"/>
      <c r="G3463" s="51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</row>
    <row r="3464" spans="1:98" s="6" customFormat="1" x14ac:dyDescent="0.25">
      <c r="A3464" s="12"/>
      <c r="F3464" s="83"/>
      <c r="G3464" s="51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</row>
    <row r="3465" spans="1:98" s="6" customFormat="1" x14ac:dyDescent="0.25">
      <c r="A3465" s="12"/>
      <c r="F3465" s="83"/>
      <c r="G3465" s="51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</row>
    <row r="3466" spans="1:98" s="6" customFormat="1" x14ac:dyDescent="0.25">
      <c r="A3466" s="12"/>
      <c r="F3466" s="83"/>
      <c r="G3466" s="51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</row>
    <row r="3467" spans="1:98" s="6" customFormat="1" x14ac:dyDescent="0.25">
      <c r="A3467" s="12"/>
      <c r="F3467" s="83"/>
      <c r="G3467" s="51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</row>
    <row r="3468" spans="1:98" s="6" customFormat="1" x14ac:dyDescent="0.25">
      <c r="A3468" s="12"/>
      <c r="F3468" s="83"/>
      <c r="G3468" s="51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</row>
    <row r="3469" spans="1:98" s="6" customFormat="1" x14ac:dyDescent="0.25">
      <c r="A3469" s="12"/>
      <c r="F3469" s="83"/>
      <c r="G3469" s="51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</row>
    <row r="3470" spans="1:98" s="6" customFormat="1" x14ac:dyDescent="0.25">
      <c r="A3470" s="12"/>
      <c r="F3470" s="83"/>
      <c r="G3470" s="51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</row>
    <row r="3471" spans="1:98" s="6" customFormat="1" x14ac:dyDescent="0.25">
      <c r="A3471" s="12"/>
      <c r="F3471" s="83"/>
      <c r="G3471" s="51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</row>
    <row r="3472" spans="1:98" s="6" customFormat="1" x14ac:dyDescent="0.25">
      <c r="A3472" s="12"/>
      <c r="F3472" s="83"/>
      <c r="G3472" s="51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</row>
    <row r="3473" spans="1:98" s="6" customFormat="1" x14ac:dyDescent="0.25">
      <c r="A3473" s="12"/>
      <c r="F3473" s="83"/>
      <c r="G3473" s="51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</row>
    <row r="3474" spans="1:98" s="6" customFormat="1" x14ac:dyDescent="0.25">
      <c r="A3474" s="12"/>
      <c r="F3474" s="83"/>
      <c r="G3474" s="51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</row>
    <row r="3475" spans="1:98" s="6" customFormat="1" x14ac:dyDescent="0.25">
      <c r="A3475" s="12"/>
      <c r="F3475" s="83"/>
      <c r="G3475" s="51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</row>
    <row r="3476" spans="1:98" s="6" customFormat="1" x14ac:dyDescent="0.25">
      <c r="A3476" s="12"/>
      <c r="F3476" s="83"/>
      <c r="G3476" s="51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</row>
    <row r="3477" spans="1:98" s="6" customFormat="1" x14ac:dyDescent="0.25">
      <c r="A3477" s="12"/>
      <c r="F3477" s="83"/>
      <c r="G3477" s="51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</row>
    <row r="3478" spans="1:98" s="6" customFormat="1" x14ac:dyDescent="0.25">
      <c r="A3478" s="12"/>
      <c r="F3478" s="83"/>
      <c r="G3478" s="51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</row>
    <row r="3479" spans="1:98" s="6" customFormat="1" x14ac:dyDescent="0.25">
      <c r="A3479" s="12"/>
      <c r="F3479" s="83"/>
      <c r="G3479" s="51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</row>
    <row r="3480" spans="1:98" s="6" customFormat="1" x14ac:dyDescent="0.25">
      <c r="A3480" s="12"/>
      <c r="F3480" s="83"/>
      <c r="G3480" s="51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</row>
    <row r="3481" spans="1:98" s="6" customFormat="1" x14ac:dyDescent="0.25">
      <c r="A3481" s="12"/>
      <c r="F3481" s="83"/>
      <c r="G3481" s="51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</row>
    <row r="3482" spans="1:98" s="6" customFormat="1" x14ac:dyDescent="0.25">
      <c r="A3482" s="12"/>
      <c r="F3482" s="83"/>
      <c r="G3482" s="51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</row>
    <row r="3483" spans="1:98" s="6" customFormat="1" x14ac:dyDescent="0.25">
      <c r="A3483" s="12"/>
      <c r="F3483" s="83"/>
      <c r="G3483" s="51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</row>
    <row r="3484" spans="1:98" s="6" customFormat="1" x14ac:dyDescent="0.25">
      <c r="A3484" s="12"/>
      <c r="F3484" s="83"/>
      <c r="G3484" s="51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</row>
    <row r="3485" spans="1:98" s="6" customFormat="1" x14ac:dyDescent="0.25">
      <c r="A3485" s="12"/>
      <c r="F3485" s="83"/>
      <c r="G3485" s="51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</row>
    <row r="3486" spans="1:98" s="6" customFormat="1" x14ac:dyDescent="0.25">
      <c r="A3486" s="12"/>
      <c r="F3486" s="83"/>
      <c r="G3486" s="51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</row>
    <row r="3487" spans="1:98" s="6" customFormat="1" x14ac:dyDescent="0.25">
      <c r="A3487" s="12"/>
      <c r="F3487" s="83"/>
      <c r="G3487" s="51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</row>
    <row r="3488" spans="1:98" s="6" customFormat="1" x14ac:dyDescent="0.25">
      <c r="A3488" s="12"/>
      <c r="F3488" s="83"/>
      <c r="G3488" s="51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</row>
    <row r="3489" spans="1:98" s="6" customFormat="1" x14ac:dyDescent="0.25">
      <c r="A3489" s="12"/>
      <c r="F3489" s="83"/>
      <c r="G3489" s="51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</row>
    <row r="3490" spans="1:98" s="6" customFormat="1" x14ac:dyDescent="0.25">
      <c r="A3490" s="12"/>
      <c r="F3490" s="83"/>
      <c r="G3490" s="51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</row>
    <row r="3491" spans="1:98" s="6" customFormat="1" x14ac:dyDescent="0.25">
      <c r="A3491" s="12"/>
      <c r="F3491" s="83"/>
      <c r="G3491" s="51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</row>
    <row r="3492" spans="1:98" s="6" customFormat="1" x14ac:dyDescent="0.25">
      <c r="A3492" s="12"/>
      <c r="F3492" s="83"/>
      <c r="G3492" s="51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</row>
    <row r="3493" spans="1:98" s="6" customFormat="1" x14ac:dyDescent="0.25">
      <c r="A3493" s="12"/>
      <c r="F3493" s="83"/>
      <c r="G3493" s="51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</row>
    <row r="3494" spans="1:98" s="6" customFormat="1" x14ac:dyDescent="0.25">
      <c r="A3494" s="12"/>
      <c r="F3494" s="83"/>
      <c r="G3494" s="51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</row>
    <row r="3495" spans="1:98" s="6" customFormat="1" x14ac:dyDescent="0.25">
      <c r="A3495" s="12"/>
      <c r="F3495" s="83"/>
      <c r="G3495" s="51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</row>
    <row r="3496" spans="1:98" s="6" customFormat="1" x14ac:dyDescent="0.25">
      <c r="A3496" s="12"/>
      <c r="F3496" s="83"/>
      <c r="G3496" s="51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</row>
    <row r="3497" spans="1:98" s="6" customFormat="1" x14ac:dyDescent="0.25">
      <c r="A3497" s="12"/>
      <c r="F3497" s="83"/>
      <c r="G3497" s="51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</row>
    <row r="3498" spans="1:98" s="6" customFormat="1" x14ac:dyDescent="0.25">
      <c r="A3498" s="12"/>
      <c r="F3498" s="83"/>
      <c r="G3498" s="51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</row>
    <row r="3499" spans="1:98" s="6" customFormat="1" x14ac:dyDescent="0.25">
      <c r="A3499" s="12"/>
      <c r="F3499" s="83"/>
      <c r="G3499" s="51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</row>
    <row r="3500" spans="1:98" s="6" customFormat="1" x14ac:dyDescent="0.25">
      <c r="A3500" s="12"/>
      <c r="F3500" s="83"/>
      <c r="G3500" s="51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</row>
    <row r="3501" spans="1:98" s="6" customFormat="1" x14ac:dyDescent="0.25">
      <c r="A3501" s="12"/>
      <c r="F3501" s="83"/>
      <c r="G3501" s="51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</row>
    <row r="3502" spans="1:98" s="6" customFormat="1" x14ac:dyDescent="0.25">
      <c r="A3502" s="12"/>
      <c r="F3502" s="83"/>
      <c r="G3502" s="51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</row>
    <row r="3503" spans="1:98" s="6" customFormat="1" x14ac:dyDescent="0.25">
      <c r="A3503" s="12"/>
      <c r="F3503" s="83"/>
      <c r="G3503" s="51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</row>
    <row r="3504" spans="1:98" s="6" customFormat="1" x14ac:dyDescent="0.25">
      <c r="A3504" s="12"/>
      <c r="F3504" s="83"/>
      <c r="G3504" s="51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</row>
    <row r="3505" spans="1:98" s="6" customFormat="1" x14ac:dyDescent="0.25">
      <c r="A3505" s="12"/>
      <c r="F3505" s="83"/>
      <c r="G3505" s="51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</row>
    <row r="3506" spans="1:98" s="6" customFormat="1" x14ac:dyDescent="0.25">
      <c r="A3506" s="12"/>
      <c r="F3506" s="83"/>
      <c r="G3506" s="51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</row>
    <row r="3507" spans="1:98" s="6" customFormat="1" x14ac:dyDescent="0.25">
      <c r="A3507" s="12"/>
      <c r="F3507" s="83"/>
      <c r="G3507" s="51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</row>
    <row r="3508" spans="1:98" s="6" customFormat="1" x14ac:dyDescent="0.25">
      <c r="A3508" s="12"/>
      <c r="F3508" s="83"/>
      <c r="G3508" s="51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</row>
    <row r="3509" spans="1:98" s="6" customFormat="1" x14ac:dyDescent="0.25">
      <c r="A3509" s="12"/>
      <c r="F3509" s="83"/>
      <c r="G3509" s="51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</row>
    <row r="3510" spans="1:98" s="6" customFormat="1" x14ac:dyDescent="0.25">
      <c r="A3510" s="12"/>
      <c r="F3510" s="83"/>
      <c r="G3510" s="51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</row>
    <row r="3511" spans="1:98" s="6" customFormat="1" x14ac:dyDescent="0.25">
      <c r="A3511" s="12"/>
      <c r="F3511" s="83"/>
      <c r="G3511" s="51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</row>
    <row r="3512" spans="1:98" s="6" customFormat="1" x14ac:dyDescent="0.25">
      <c r="A3512" s="12"/>
      <c r="F3512" s="83"/>
      <c r="G3512" s="51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</row>
    <row r="3513" spans="1:98" s="6" customFormat="1" x14ac:dyDescent="0.25">
      <c r="A3513" s="12"/>
      <c r="F3513" s="83"/>
      <c r="G3513" s="51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</row>
    <row r="3514" spans="1:98" s="6" customFormat="1" x14ac:dyDescent="0.25">
      <c r="A3514" s="12"/>
      <c r="F3514" s="83"/>
      <c r="G3514" s="51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</row>
    <row r="3515" spans="1:98" s="6" customFormat="1" x14ac:dyDescent="0.25">
      <c r="A3515" s="12"/>
      <c r="F3515" s="83"/>
      <c r="G3515" s="51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</row>
    <row r="3516" spans="1:98" s="6" customFormat="1" x14ac:dyDescent="0.25">
      <c r="A3516" s="12"/>
      <c r="F3516" s="83"/>
      <c r="G3516" s="51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</row>
    <row r="3517" spans="1:98" s="6" customFormat="1" x14ac:dyDescent="0.25">
      <c r="A3517" s="12"/>
      <c r="F3517" s="83"/>
      <c r="G3517" s="51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</row>
    <row r="3518" spans="1:98" s="6" customFormat="1" x14ac:dyDescent="0.25">
      <c r="A3518" s="12"/>
      <c r="F3518" s="83"/>
      <c r="G3518" s="51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</row>
    <row r="3519" spans="1:98" s="6" customFormat="1" x14ac:dyDescent="0.25">
      <c r="A3519" s="12"/>
      <c r="F3519" s="83"/>
      <c r="G3519" s="51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</row>
    <row r="3520" spans="1:98" s="6" customFormat="1" x14ac:dyDescent="0.25">
      <c r="A3520" s="12"/>
      <c r="F3520" s="83"/>
      <c r="G3520" s="51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</row>
    <row r="3521" spans="1:98" s="6" customFormat="1" x14ac:dyDescent="0.25">
      <c r="A3521" s="12"/>
      <c r="F3521" s="83"/>
      <c r="G3521" s="51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</row>
    <row r="3522" spans="1:98" s="6" customFormat="1" x14ac:dyDescent="0.25">
      <c r="A3522" s="12"/>
      <c r="F3522" s="83"/>
      <c r="G3522" s="51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</row>
    <row r="3523" spans="1:98" s="6" customFormat="1" x14ac:dyDescent="0.25">
      <c r="A3523" s="12"/>
      <c r="F3523" s="83"/>
      <c r="G3523" s="51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</row>
    <row r="3524" spans="1:98" s="6" customFormat="1" x14ac:dyDescent="0.25">
      <c r="A3524" s="12"/>
      <c r="F3524" s="83"/>
      <c r="G3524" s="51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</row>
    <row r="3525" spans="1:98" s="6" customFormat="1" x14ac:dyDescent="0.25">
      <c r="A3525" s="12"/>
      <c r="F3525" s="83"/>
      <c r="G3525" s="51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</row>
    <row r="3526" spans="1:98" s="6" customFormat="1" x14ac:dyDescent="0.25">
      <c r="A3526" s="12"/>
      <c r="F3526" s="83"/>
      <c r="G3526" s="51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</row>
    <row r="3527" spans="1:98" s="6" customFormat="1" x14ac:dyDescent="0.25">
      <c r="A3527" s="12"/>
      <c r="F3527" s="83"/>
      <c r="G3527" s="51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</row>
    <row r="3528" spans="1:98" s="6" customFormat="1" x14ac:dyDescent="0.25">
      <c r="A3528" s="12"/>
      <c r="F3528" s="83"/>
      <c r="G3528" s="51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</row>
    <row r="3529" spans="1:98" s="6" customFormat="1" x14ac:dyDescent="0.25">
      <c r="A3529" s="12"/>
      <c r="F3529" s="83"/>
      <c r="G3529" s="51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</row>
    <row r="3530" spans="1:98" s="6" customFormat="1" x14ac:dyDescent="0.25">
      <c r="A3530" s="12"/>
      <c r="F3530" s="83"/>
      <c r="G3530" s="51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</row>
    <row r="3531" spans="1:98" s="6" customFormat="1" x14ac:dyDescent="0.25">
      <c r="A3531" s="12"/>
      <c r="F3531" s="83"/>
      <c r="G3531" s="51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</row>
    <row r="3532" spans="1:98" s="6" customFormat="1" x14ac:dyDescent="0.25">
      <c r="A3532" s="12"/>
      <c r="F3532" s="83"/>
      <c r="G3532" s="51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</row>
    <row r="3533" spans="1:98" s="6" customFormat="1" x14ac:dyDescent="0.25">
      <c r="A3533" s="12"/>
      <c r="F3533" s="83"/>
      <c r="G3533" s="51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</row>
    <row r="3534" spans="1:98" s="6" customFormat="1" x14ac:dyDescent="0.25">
      <c r="A3534" s="12"/>
      <c r="F3534" s="83"/>
      <c r="G3534" s="51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</row>
    <row r="3535" spans="1:98" s="6" customFormat="1" x14ac:dyDescent="0.25">
      <c r="A3535" s="12"/>
      <c r="F3535" s="83"/>
      <c r="G3535" s="51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</row>
    <row r="3536" spans="1:98" s="6" customFormat="1" x14ac:dyDescent="0.25">
      <c r="A3536" s="12"/>
      <c r="F3536" s="83"/>
      <c r="G3536" s="51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</row>
    <row r="3537" spans="1:98" s="6" customFormat="1" x14ac:dyDescent="0.25">
      <c r="A3537" s="12"/>
      <c r="F3537" s="83"/>
      <c r="G3537" s="51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</row>
    <row r="3538" spans="1:98" s="6" customFormat="1" x14ac:dyDescent="0.25">
      <c r="A3538" s="12"/>
      <c r="F3538" s="83"/>
      <c r="G3538" s="51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</row>
    <row r="3539" spans="1:98" s="6" customFormat="1" x14ac:dyDescent="0.25">
      <c r="A3539" s="12"/>
      <c r="F3539" s="83"/>
      <c r="G3539" s="51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</row>
    <row r="3540" spans="1:98" s="6" customFormat="1" x14ac:dyDescent="0.25">
      <c r="A3540" s="12"/>
      <c r="F3540" s="83"/>
      <c r="G3540" s="51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</row>
    <row r="3541" spans="1:98" s="6" customFormat="1" x14ac:dyDescent="0.25">
      <c r="A3541" s="12"/>
      <c r="F3541" s="83"/>
      <c r="G3541" s="51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</row>
    <row r="3542" spans="1:98" s="6" customFormat="1" x14ac:dyDescent="0.25">
      <c r="A3542" s="12"/>
      <c r="F3542" s="83"/>
      <c r="G3542" s="51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</row>
    <row r="3543" spans="1:98" s="6" customFormat="1" x14ac:dyDescent="0.25">
      <c r="A3543" s="12"/>
      <c r="F3543" s="83"/>
      <c r="G3543" s="51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</row>
    <row r="3544" spans="1:98" s="6" customFormat="1" x14ac:dyDescent="0.25">
      <c r="A3544" s="12"/>
      <c r="F3544" s="83"/>
      <c r="G3544" s="51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</row>
    <row r="3545" spans="1:98" s="6" customFormat="1" x14ac:dyDescent="0.25">
      <c r="A3545" s="12"/>
      <c r="F3545" s="83"/>
      <c r="G3545" s="51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</row>
    <row r="3546" spans="1:98" s="6" customFormat="1" x14ac:dyDescent="0.25">
      <c r="A3546" s="12"/>
      <c r="F3546" s="83"/>
      <c r="G3546" s="51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</row>
    <row r="3547" spans="1:98" s="6" customFormat="1" x14ac:dyDescent="0.25">
      <c r="A3547" s="12"/>
      <c r="F3547" s="83"/>
      <c r="G3547" s="51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</row>
    <row r="3548" spans="1:98" s="6" customFormat="1" x14ac:dyDescent="0.25">
      <c r="A3548" s="12"/>
      <c r="F3548" s="83"/>
      <c r="G3548" s="51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</row>
    <row r="3549" spans="1:98" s="6" customFormat="1" x14ac:dyDescent="0.25">
      <c r="A3549" s="12"/>
      <c r="F3549" s="83"/>
      <c r="G3549" s="51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</row>
    <row r="3550" spans="1:98" s="6" customFormat="1" x14ac:dyDescent="0.25">
      <c r="A3550" s="12"/>
      <c r="F3550" s="83"/>
      <c r="G3550" s="51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</row>
    <row r="3551" spans="1:98" s="6" customFormat="1" x14ac:dyDescent="0.25">
      <c r="A3551" s="12"/>
      <c r="F3551" s="83"/>
      <c r="G3551" s="51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</row>
    <row r="3552" spans="1:98" s="6" customFormat="1" x14ac:dyDescent="0.25">
      <c r="A3552" s="12"/>
      <c r="F3552" s="83"/>
      <c r="G3552" s="51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</row>
    <row r="3553" spans="1:98" s="6" customFormat="1" x14ac:dyDescent="0.25">
      <c r="A3553" s="12"/>
      <c r="F3553" s="83"/>
      <c r="G3553" s="51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</row>
    <row r="3554" spans="1:98" s="6" customFormat="1" x14ac:dyDescent="0.25">
      <c r="A3554" s="12"/>
      <c r="F3554" s="83"/>
      <c r="G3554" s="51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</row>
    <row r="3555" spans="1:98" s="6" customFormat="1" x14ac:dyDescent="0.25">
      <c r="A3555" s="12"/>
      <c r="F3555" s="83"/>
      <c r="G3555" s="51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</row>
    <row r="3556" spans="1:98" s="6" customFormat="1" x14ac:dyDescent="0.25">
      <c r="A3556" s="12"/>
      <c r="F3556" s="83"/>
      <c r="G3556" s="51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</row>
    <row r="3557" spans="1:98" s="6" customFormat="1" x14ac:dyDescent="0.25">
      <c r="A3557" s="12"/>
      <c r="F3557" s="83"/>
      <c r="G3557" s="51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</row>
    <row r="3558" spans="1:98" s="6" customFormat="1" x14ac:dyDescent="0.25">
      <c r="A3558" s="12"/>
      <c r="F3558" s="83"/>
      <c r="G3558" s="51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</row>
    <row r="3559" spans="1:98" s="6" customFormat="1" x14ac:dyDescent="0.25">
      <c r="A3559" s="12"/>
      <c r="F3559" s="83"/>
      <c r="G3559" s="51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</row>
    <row r="3560" spans="1:98" s="6" customFormat="1" x14ac:dyDescent="0.25">
      <c r="A3560" s="12"/>
      <c r="F3560" s="83"/>
      <c r="G3560" s="51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</row>
    <row r="3561" spans="1:98" s="6" customFormat="1" x14ac:dyDescent="0.25">
      <c r="A3561" s="12"/>
      <c r="F3561" s="83"/>
      <c r="G3561" s="51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</row>
    <row r="3562" spans="1:98" s="6" customFormat="1" x14ac:dyDescent="0.25">
      <c r="A3562" s="12"/>
      <c r="F3562" s="83"/>
      <c r="G3562" s="51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</row>
    <row r="3563" spans="1:98" s="6" customFormat="1" x14ac:dyDescent="0.25">
      <c r="A3563" s="12"/>
      <c r="F3563" s="83"/>
      <c r="G3563" s="51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</row>
    <row r="3564" spans="1:98" s="6" customFormat="1" x14ac:dyDescent="0.25">
      <c r="A3564" s="12"/>
      <c r="F3564" s="83"/>
      <c r="G3564" s="51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</row>
    <row r="3565" spans="1:98" s="6" customFormat="1" x14ac:dyDescent="0.25">
      <c r="A3565" s="12"/>
      <c r="F3565" s="83"/>
      <c r="G3565" s="51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</row>
    <row r="3566" spans="1:98" s="6" customFormat="1" x14ac:dyDescent="0.25">
      <c r="A3566" s="12"/>
      <c r="F3566" s="83"/>
      <c r="G3566" s="51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</row>
    <row r="3567" spans="1:98" s="6" customFormat="1" x14ac:dyDescent="0.25">
      <c r="A3567" s="12"/>
      <c r="F3567" s="83"/>
      <c r="G3567" s="51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</row>
    <row r="3568" spans="1:98" s="6" customFormat="1" x14ac:dyDescent="0.25">
      <c r="A3568" s="12"/>
      <c r="F3568" s="83"/>
      <c r="G3568" s="51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</row>
    <row r="3569" spans="1:98" s="6" customFormat="1" x14ac:dyDescent="0.25">
      <c r="A3569" s="12"/>
      <c r="F3569" s="83"/>
      <c r="G3569" s="51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</row>
    <row r="3570" spans="1:98" s="6" customFormat="1" x14ac:dyDescent="0.25">
      <c r="A3570" s="12"/>
      <c r="F3570" s="83"/>
      <c r="G3570" s="51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</row>
    <row r="3571" spans="1:98" s="6" customFormat="1" x14ac:dyDescent="0.25">
      <c r="A3571" s="12"/>
      <c r="F3571" s="83"/>
      <c r="G3571" s="51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</row>
    <row r="3572" spans="1:98" s="6" customFormat="1" x14ac:dyDescent="0.25">
      <c r="A3572" s="12"/>
      <c r="F3572" s="83"/>
      <c r="G3572" s="51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</row>
    <row r="3573" spans="1:98" s="6" customFormat="1" x14ac:dyDescent="0.25">
      <c r="A3573" s="12"/>
      <c r="F3573" s="83"/>
      <c r="G3573" s="51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</row>
    <row r="3574" spans="1:98" s="6" customFormat="1" x14ac:dyDescent="0.25">
      <c r="A3574" s="12"/>
      <c r="F3574" s="83"/>
      <c r="G3574" s="51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</row>
    <row r="3575" spans="1:98" s="6" customFormat="1" x14ac:dyDescent="0.25">
      <c r="A3575" s="12"/>
      <c r="F3575" s="83"/>
      <c r="G3575" s="51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</row>
    <row r="3576" spans="1:98" s="6" customFormat="1" x14ac:dyDescent="0.25">
      <c r="A3576" s="12"/>
      <c r="F3576" s="83"/>
      <c r="G3576" s="51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</row>
    <row r="3577" spans="1:98" s="6" customFormat="1" x14ac:dyDescent="0.25">
      <c r="A3577" s="12"/>
      <c r="F3577" s="83"/>
      <c r="G3577" s="51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</row>
    <row r="3578" spans="1:98" s="6" customFormat="1" x14ac:dyDescent="0.25">
      <c r="A3578" s="12"/>
      <c r="F3578" s="83"/>
      <c r="G3578" s="51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</row>
    <row r="3579" spans="1:98" s="6" customFormat="1" x14ac:dyDescent="0.25">
      <c r="A3579" s="12"/>
      <c r="F3579" s="83"/>
      <c r="G3579" s="51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</row>
    <row r="3580" spans="1:98" s="6" customFormat="1" x14ac:dyDescent="0.25">
      <c r="A3580" s="12"/>
      <c r="F3580" s="83"/>
      <c r="G3580" s="51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</row>
    <row r="3581" spans="1:98" s="6" customFormat="1" x14ac:dyDescent="0.25">
      <c r="A3581" s="12"/>
      <c r="F3581" s="83"/>
      <c r="G3581" s="51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</row>
    <row r="3582" spans="1:98" s="6" customFormat="1" x14ac:dyDescent="0.25">
      <c r="A3582" s="12"/>
      <c r="F3582" s="83"/>
      <c r="G3582" s="51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</row>
    <row r="3583" spans="1:98" s="6" customFormat="1" x14ac:dyDescent="0.25">
      <c r="A3583" s="12"/>
      <c r="F3583" s="83"/>
      <c r="G3583" s="51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</row>
    <row r="3584" spans="1:98" s="6" customFormat="1" x14ac:dyDescent="0.25">
      <c r="A3584" s="12"/>
      <c r="F3584" s="83"/>
      <c r="G3584" s="51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</row>
    <row r="3585" spans="1:98" s="6" customFormat="1" x14ac:dyDescent="0.25">
      <c r="A3585" s="12"/>
      <c r="F3585" s="83"/>
      <c r="G3585" s="51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</row>
    <row r="3586" spans="1:98" s="6" customFormat="1" x14ac:dyDescent="0.25">
      <c r="A3586" s="12"/>
      <c r="F3586" s="83"/>
      <c r="G3586" s="51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</row>
    <row r="3587" spans="1:98" s="6" customFormat="1" x14ac:dyDescent="0.25">
      <c r="A3587" s="12"/>
      <c r="F3587" s="83"/>
      <c r="G3587" s="51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</row>
    <row r="3588" spans="1:98" s="6" customFormat="1" x14ac:dyDescent="0.25">
      <c r="A3588" s="12"/>
      <c r="F3588" s="83"/>
      <c r="G3588" s="51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</row>
    <row r="3589" spans="1:98" s="6" customFormat="1" x14ac:dyDescent="0.25">
      <c r="A3589" s="12"/>
      <c r="F3589" s="83"/>
      <c r="G3589" s="51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</row>
    <row r="3590" spans="1:98" s="6" customFormat="1" x14ac:dyDescent="0.25">
      <c r="A3590" s="12"/>
      <c r="F3590" s="83"/>
      <c r="G3590" s="51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</row>
    <row r="3591" spans="1:98" s="6" customFormat="1" x14ac:dyDescent="0.25">
      <c r="A3591" s="12"/>
      <c r="F3591" s="83"/>
      <c r="G3591" s="51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</row>
    <row r="3592" spans="1:98" s="6" customFormat="1" x14ac:dyDescent="0.25">
      <c r="A3592" s="12"/>
      <c r="F3592" s="83"/>
      <c r="G3592" s="51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</row>
    <row r="3593" spans="1:98" s="6" customFormat="1" x14ac:dyDescent="0.25">
      <c r="A3593" s="12"/>
      <c r="F3593" s="83"/>
      <c r="G3593" s="51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</row>
    <row r="3594" spans="1:98" s="6" customFormat="1" x14ac:dyDescent="0.25">
      <c r="A3594" s="12"/>
      <c r="F3594" s="83"/>
      <c r="G3594" s="51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</row>
    <row r="3595" spans="1:98" s="6" customFormat="1" x14ac:dyDescent="0.25">
      <c r="A3595" s="12"/>
      <c r="F3595" s="83"/>
      <c r="G3595" s="51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</row>
    <row r="3596" spans="1:98" s="6" customFormat="1" x14ac:dyDescent="0.25">
      <c r="A3596" s="12"/>
      <c r="F3596" s="83"/>
      <c r="G3596" s="51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</row>
    <row r="3597" spans="1:98" s="6" customFormat="1" x14ac:dyDescent="0.25">
      <c r="A3597" s="12"/>
      <c r="F3597" s="83"/>
      <c r="G3597" s="51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</row>
    <row r="3598" spans="1:98" s="6" customFormat="1" x14ac:dyDescent="0.25">
      <c r="A3598" s="12"/>
      <c r="F3598" s="83"/>
      <c r="G3598" s="51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</row>
    <row r="3599" spans="1:98" s="6" customFormat="1" x14ac:dyDescent="0.25">
      <c r="A3599" s="12"/>
      <c r="F3599" s="83"/>
      <c r="G3599" s="51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</row>
    <row r="3600" spans="1:98" s="6" customFormat="1" x14ac:dyDescent="0.25">
      <c r="A3600" s="12"/>
      <c r="F3600" s="83"/>
      <c r="G3600" s="51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</row>
    <row r="3601" spans="1:98" s="6" customFormat="1" x14ac:dyDescent="0.25">
      <c r="A3601" s="12"/>
      <c r="F3601" s="83"/>
      <c r="G3601" s="51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</row>
    <row r="3602" spans="1:98" s="6" customFormat="1" x14ac:dyDescent="0.25">
      <c r="A3602" s="12"/>
      <c r="F3602" s="83"/>
      <c r="G3602" s="51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</row>
    <row r="3603" spans="1:98" s="6" customFormat="1" x14ac:dyDescent="0.25">
      <c r="A3603" s="12"/>
      <c r="F3603" s="83"/>
      <c r="G3603" s="51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</row>
    <row r="3604" spans="1:98" s="6" customFormat="1" x14ac:dyDescent="0.25">
      <c r="A3604" s="12"/>
      <c r="F3604" s="83"/>
      <c r="G3604" s="51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</row>
    <row r="3605" spans="1:98" s="6" customFormat="1" x14ac:dyDescent="0.25">
      <c r="A3605" s="12"/>
      <c r="F3605" s="83"/>
      <c r="G3605" s="51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</row>
    <row r="3606" spans="1:98" s="6" customFormat="1" x14ac:dyDescent="0.25">
      <c r="A3606" s="12"/>
      <c r="F3606" s="83"/>
      <c r="G3606" s="51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</row>
    <row r="3607" spans="1:98" s="6" customFormat="1" x14ac:dyDescent="0.25">
      <c r="A3607" s="12"/>
      <c r="F3607" s="83"/>
      <c r="G3607" s="51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</row>
    <row r="3608" spans="1:98" s="6" customFormat="1" x14ac:dyDescent="0.25">
      <c r="A3608" s="12"/>
      <c r="F3608" s="83"/>
      <c r="G3608" s="51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</row>
    <row r="3609" spans="1:98" s="6" customFormat="1" x14ac:dyDescent="0.25">
      <c r="A3609" s="12"/>
      <c r="F3609" s="83"/>
      <c r="G3609" s="51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</row>
    <row r="3610" spans="1:98" s="6" customFormat="1" x14ac:dyDescent="0.25">
      <c r="A3610" s="12"/>
      <c r="F3610" s="83"/>
      <c r="G3610" s="51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</row>
    <row r="3611" spans="1:98" s="6" customFormat="1" x14ac:dyDescent="0.25">
      <c r="A3611" s="12"/>
      <c r="F3611" s="83"/>
      <c r="G3611" s="51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</row>
    <row r="3612" spans="1:98" s="6" customFormat="1" x14ac:dyDescent="0.25">
      <c r="A3612" s="12"/>
      <c r="F3612" s="83"/>
      <c r="G3612" s="51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</row>
    <row r="3613" spans="1:98" s="6" customFormat="1" x14ac:dyDescent="0.25">
      <c r="A3613" s="12"/>
      <c r="F3613" s="83"/>
      <c r="G3613" s="51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</row>
    <row r="3614" spans="1:98" s="6" customFormat="1" x14ac:dyDescent="0.25">
      <c r="A3614" s="12"/>
      <c r="F3614" s="83"/>
      <c r="G3614" s="51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</row>
    <row r="3615" spans="1:98" s="6" customFormat="1" x14ac:dyDescent="0.25">
      <c r="A3615" s="12"/>
      <c r="F3615" s="83"/>
      <c r="G3615" s="51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</row>
    <row r="3616" spans="1:98" s="6" customFormat="1" x14ac:dyDescent="0.25">
      <c r="A3616" s="12"/>
      <c r="F3616" s="83"/>
      <c r="G3616" s="51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</row>
    <row r="3617" spans="1:98" s="6" customFormat="1" x14ac:dyDescent="0.25">
      <c r="A3617" s="12"/>
      <c r="F3617" s="83"/>
      <c r="G3617" s="51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</row>
    <row r="3618" spans="1:98" s="6" customFormat="1" x14ac:dyDescent="0.25">
      <c r="A3618" s="12"/>
      <c r="F3618" s="83"/>
      <c r="G3618" s="51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</row>
    <row r="3619" spans="1:98" s="6" customFormat="1" x14ac:dyDescent="0.25">
      <c r="A3619" s="12"/>
      <c r="F3619" s="83"/>
      <c r="G3619" s="51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</row>
    <row r="3620" spans="1:98" s="6" customFormat="1" x14ac:dyDescent="0.25">
      <c r="A3620" s="12"/>
      <c r="F3620" s="83"/>
      <c r="G3620" s="51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</row>
    <row r="3621" spans="1:98" s="6" customFormat="1" x14ac:dyDescent="0.25">
      <c r="A3621" s="12"/>
      <c r="F3621" s="83"/>
      <c r="G3621" s="51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</row>
    <row r="3622" spans="1:98" s="6" customFormat="1" x14ac:dyDescent="0.25">
      <c r="A3622" s="12"/>
      <c r="F3622" s="83"/>
      <c r="G3622" s="51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</row>
    <row r="3623" spans="1:98" s="6" customFormat="1" x14ac:dyDescent="0.25">
      <c r="A3623" s="12"/>
      <c r="F3623" s="83"/>
      <c r="G3623" s="51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</row>
    <row r="3624" spans="1:98" s="6" customFormat="1" x14ac:dyDescent="0.25">
      <c r="A3624" s="12"/>
      <c r="F3624" s="83"/>
      <c r="G3624" s="51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</row>
    <row r="3625" spans="1:98" s="6" customFormat="1" x14ac:dyDescent="0.25">
      <c r="A3625" s="12"/>
      <c r="F3625" s="83"/>
      <c r="G3625" s="51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</row>
    <row r="3626" spans="1:98" s="6" customFormat="1" x14ac:dyDescent="0.25">
      <c r="A3626" s="12"/>
      <c r="F3626" s="83"/>
      <c r="G3626" s="51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</row>
    <row r="3627" spans="1:98" s="6" customFormat="1" x14ac:dyDescent="0.25">
      <c r="A3627" s="12"/>
      <c r="F3627" s="83"/>
      <c r="G3627" s="51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</row>
    <row r="3628" spans="1:98" s="6" customFormat="1" x14ac:dyDescent="0.25">
      <c r="A3628" s="12"/>
      <c r="F3628" s="83"/>
      <c r="G3628" s="51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</row>
    <row r="3629" spans="1:98" s="6" customFormat="1" x14ac:dyDescent="0.25">
      <c r="A3629" s="12"/>
      <c r="F3629" s="83"/>
      <c r="G3629" s="51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</row>
    <row r="3630" spans="1:98" s="6" customFormat="1" x14ac:dyDescent="0.25">
      <c r="A3630" s="12"/>
      <c r="F3630" s="83"/>
      <c r="G3630" s="51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</row>
    <row r="3631" spans="1:98" s="6" customFormat="1" x14ac:dyDescent="0.25">
      <c r="A3631" s="12"/>
      <c r="F3631" s="83"/>
      <c r="G3631" s="51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</row>
    <row r="3632" spans="1:98" s="6" customFormat="1" x14ac:dyDescent="0.25">
      <c r="A3632" s="12"/>
      <c r="F3632" s="83"/>
      <c r="G3632" s="51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</row>
    <row r="3633" spans="1:98" s="6" customFormat="1" x14ac:dyDescent="0.25">
      <c r="A3633" s="12"/>
      <c r="F3633" s="83"/>
      <c r="G3633" s="51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</row>
    <row r="3634" spans="1:98" s="6" customFormat="1" x14ac:dyDescent="0.25">
      <c r="A3634" s="12"/>
      <c r="F3634" s="83"/>
      <c r="G3634" s="51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</row>
    <row r="3635" spans="1:98" s="6" customFormat="1" x14ac:dyDescent="0.25">
      <c r="A3635" s="12"/>
      <c r="F3635" s="83"/>
      <c r="G3635" s="51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</row>
    <row r="3636" spans="1:98" s="6" customFormat="1" x14ac:dyDescent="0.25">
      <c r="A3636" s="12"/>
      <c r="F3636" s="83"/>
      <c r="G3636" s="51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</row>
    <row r="3637" spans="1:98" s="6" customFormat="1" x14ac:dyDescent="0.25">
      <c r="A3637" s="12"/>
      <c r="F3637" s="83"/>
      <c r="G3637" s="51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</row>
    <row r="3638" spans="1:98" s="6" customFormat="1" x14ac:dyDescent="0.25">
      <c r="A3638" s="12"/>
      <c r="F3638" s="83"/>
      <c r="G3638" s="51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</row>
    <row r="3639" spans="1:98" s="6" customFormat="1" x14ac:dyDescent="0.25">
      <c r="A3639" s="12"/>
      <c r="F3639" s="83"/>
      <c r="G3639" s="51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</row>
    <row r="3640" spans="1:98" s="6" customFormat="1" x14ac:dyDescent="0.25">
      <c r="A3640" s="12"/>
      <c r="F3640" s="83"/>
      <c r="G3640" s="51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</row>
    <row r="3641" spans="1:98" s="6" customFormat="1" x14ac:dyDescent="0.25">
      <c r="A3641" s="12"/>
      <c r="F3641" s="83"/>
      <c r="G3641" s="51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</row>
    <row r="3642" spans="1:98" s="6" customFormat="1" x14ac:dyDescent="0.25">
      <c r="A3642" s="12"/>
      <c r="F3642" s="83"/>
      <c r="G3642" s="51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</row>
    <row r="3643" spans="1:98" s="6" customFormat="1" x14ac:dyDescent="0.25">
      <c r="A3643" s="12"/>
      <c r="F3643" s="83"/>
      <c r="G3643" s="51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</row>
    <row r="3644" spans="1:98" s="6" customFormat="1" x14ac:dyDescent="0.25">
      <c r="A3644" s="12"/>
      <c r="F3644" s="83"/>
      <c r="G3644" s="51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</row>
    <row r="3645" spans="1:98" s="6" customFormat="1" x14ac:dyDescent="0.25">
      <c r="A3645" s="12"/>
      <c r="F3645" s="83"/>
      <c r="G3645" s="51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</row>
    <row r="3646" spans="1:98" s="6" customFormat="1" x14ac:dyDescent="0.25">
      <c r="A3646" s="12"/>
      <c r="F3646" s="83"/>
      <c r="G3646" s="51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</row>
    <row r="3647" spans="1:98" s="6" customFormat="1" x14ac:dyDescent="0.25">
      <c r="A3647" s="12"/>
      <c r="F3647" s="83"/>
      <c r="G3647" s="51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</row>
    <row r="3648" spans="1:98" s="6" customFormat="1" x14ac:dyDescent="0.25">
      <c r="A3648" s="12"/>
      <c r="F3648" s="83"/>
      <c r="G3648" s="51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</row>
    <row r="3649" spans="1:98" s="6" customFormat="1" x14ac:dyDescent="0.25">
      <c r="A3649" s="12"/>
      <c r="F3649" s="83"/>
      <c r="G3649" s="51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</row>
    <row r="3650" spans="1:98" s="6" customFormat="1" x14ac:dyDescent="0.25">
      <c r="A3650" s="12"/>
      <c r="F3650" s="83"/>
      <c r="G3650" s="51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</row>
    <row r="3651" spans="1:98" s="6" customFormat="1" x14ac:dyDescent="0.25">
      <c r="A3651" s="12"/>
      <c r="F3651" s="83"/>
      <c r="G3651" s="51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</row>
    <row r="3652" spans="1:98" s="6" customFormat="1" x14ac:dyDescent="0.25">
      <c r="A3652" s="12"/>
      <c r="F3652" s="83"/>
      <c r="G3652" s="51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</row>
    <row r="3653" spans="1:98" s="6" customFormat="1" x14ac:dyDescent="0.25">
      <c r="A3653" s="12"/>
      <c r="F3653" s="83"/>
      <c r="G3653" s="51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</row>
    <row r="3654" spans="1:98" s="6" customFormat="1" x14ac:dyDescent="0.25">
      <c r="A3654" s="12"/>
      <c r="F3654" s="83"/>
      <c r="G3654" s="51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</row>
    <row r="3655" spans="1:98" s="6" customFormat="1" x14ac:dyDescent="0.25">
      <c r="A3655" s="12"/>
      <c r="F3655" s="83"/>
      <c r="G3655" s="51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</row>
    <row r="3656" spans="1:98" s="6" customFormat="1" x14ac:dyDescent="0.25">
      <c r="A3656" s="12"/>
      <c r="F3656" s="83"/>
      <c r="G3656" s="51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</row>
    <row r="3657" spans="1:98" s="6" customFormat="1" x14ac:dyDescent="0.25">
      <c r="A3657" s="12"/>
      <c r="F3657" s="83"/>
      <c r="G3657" s="51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</row>
    <row r="3658" spans="1:98" s="6" customFormat="1" x14ac:dyDescent="0.25">
      <c r="A3658" s="12"/>
      <c r="F3658" s="83"/>
      <c r="G3658" s="51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</row>
    <row r="3659" spans="1:98" s="6" customFormat="1" x14ac:dyDescent="0.25">
      <c r="A3659" s="12"/>
      <c r="F3659" s="83"/>
      <c r="G3659" s="51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</row>
    <row r="3660" spans="1:98" s="6" customFormat="1" x14ac:dyDescent="0.25">
      <c r="A3660" s="12"/>
      <c r="F3660" s="83"/>
      <c r="G3660" s="51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</row>
    <row r="3661" spans="1:98" s="6" customFormat="1" x14ac:dyDescent="0.25">
      <c r="A3661" s="12"/>
      <c r="F3661" s="83"/>
      <c r="G3661" s="51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</row>
    <row r="3662" spans="1:98" s="6" customFormat="1" x14ac:dyDescent="0.25">
      <c r="A3662" s="12"/>
      <c r="F3662" s="83"/>
      <c r="G3662" s="51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</row>
    <row r="3663" spans="1:98" s="6" customFormat="1" x14ac:dyDescent="0.25">
      <c r="A3663" s="12"/>
      <c r="F3663" s="83"/>
      <c r="G3663" s="51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</row>
    <row r="3664" spans="1:98" s="6" customFormat="1" x14ac:dyDescent="0.25">
      <c r="A3664" s="12"/>
      <c r="F3664" s="83"/>
      <c r="G3664" s="51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</row>
    <row r="3665" spans="1:98" s="6" customFormat="1" x14ac:dyDescent="0.25">
      <c r="A3665" s="12"/>
      <c r="F3665" s="83"/>
      <c r="G3665" s="51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</row>
    <row r="3666" spans="1:98" s="6" customFormat="1" x14ac:dyDescent="0.25">
      <c r="A3666" s="12"/>
      <c r="F3666" s="83"/>
      <c r="G3666" s="51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</row>
    <row r="3667" spans="1:98" s="6" customFormat="1" x14ac:dyDescent="0.25">
      <c r="A3667" s="12"/>
      <c r="F3667" s="83"/>
      <c r="G3667" s="51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</row>
    <row r="3668" spans="1:98" s="6" customFormat="1" x14ac:dyDescent="0.25">
      <c r="A3668" s="12"/>
      <c r="F3668" s="83"/>
      <c r="G3668" s="51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</row>
    <row r="3669" spans="1:98" s="6" customFormat="1" x14ac:dyDescent="0.25">
      <c r="A3669" s="12"/>
      <c r="F3669" s="83"/>
      <c r="G3669" s="51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</row>
    <row r="3670" spans="1:98" s="6" customFormat="1" x14ac:dyDescent="0.25">
      <c r="A3670" s="12"/>
      <c r="F3670" s="83"/>
      <c r="G3670" s="51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</row>
    <row r="3671" spans="1:98" s="6" customFormat="1" x14ac:dyDescent="0.25">
      <c r="A3671" s="12"/>
      <c r="F3671" s="83"/>
      <c r="G3671" s="51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</row>
    <row r="3672" spans="1:98" s="6" customFormat="1" x14ac:dyDescent="0.25">
      <c r="A3672" s="12"/>
      <c r="F3672" s="83"/>
      <c r="G3672" s="51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</row>
    <row r="3673" spans="1:98" s="6" customFormat="1" x14ac:dyDescent="0.25">
      <c r="A3673" s="12"/>
      <c r="F3673" s="83"/>
      <c r="G3673" s="51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</row>
    <row r="3674" spans="1:98" s="6" customFormat="1" x14ac:dyDescent="0.25">
      <c r="A3674" s="12"/>
      <c r="F3674" s="83"/>
      <c r="G3674" s="51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</row>
    <row r="3675" spans="1:98" s="6" customFormat="1" x14ac:dyDescent="0.25">
      <c r="A3675" s="12"/>
      <c r="F3675" s="83"/>
      <c r="G3675" s="51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</row>
    <row r="3676" spans="1:98" s="6" customFormat="1" x14ac:dyDescent="0.25">
      <c r="A3676" s="12"/>
      <c r="F3676" s="83"/>
      <c r="G3676" s="51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</row>
    <row r="3677" spans="1:98" s="6" customFormat="1" x14ac:dyDescent="0.25">
      <c r="A3677" s="12"/>
      <c r="F3677" s="83"/>
      <c r="G3677" s="51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</row>
    <row r="3678" spans="1:98" s="6" customFormat="1" x14ac:dyDescent="0.25">
      <c r="A3678" s="12"/>
      <c r="F3678" s="83"/>
      <c r="G3678" s="51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</row>
    <row r="3679" spans="1:98" s="6" customFormat="1" x14ac:dyDescent="0.25">
      <c r="A3679" s="12"/>
      <c r="F3679" s="83"/>
      <c r="G3679" s="51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</row>
    <row r="3680" spans="1:98" s="6" customFormat="1" x14ac:dyDescent="0.25">
      <c r="A3680" s="12"/>
      <c r="F3680" s="83"/>
      <c r="G3680" s="51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</row>
    <row r="3681" spans="1:98" s="6" customFormat="1" x14ac:dyDescent="0.25">
      <c r="A3681" s="12"/>
      <c r="F3681" s="83"/>
      <c r="G3681" s="51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</row>
    <row r="3682" spans="1:98" s="6" customFormat="1" x14ac:dyDescent="0.25">
      <c r="A3682" s="12"/>
      <c r="F3682" s="83"/>
      <c r="G3682" s="51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</row>
    <row r="3683" spans="1:98" s="6" customFormat="1" x14ac:dyDescent="0.25">
      <c r="A3683" s="12"/>
      <c r="F3683" s="83"/>
      <c r="G3683" s="51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</row>
    <row r="3684" spans="1:98" s="6" customFormat="1" x14ac:dyDescent="0.25">
      <c r="A3684" s="12"/>
      <c r="F3684" s="83"/>
      <c r="G3684" s="51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</row>
    <row r="3685" spans="1:98" s="6" customFormat="1" x14ac:dyDescent="0.25">
      <c r="A3685" s="12"/>
      <c r="F3685" s="83"/>
      <c r="G3685" s="51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</row>
    <row r="3686" spans="1:98" s="6" customFormat="1" x14ac:dyDescent="0.25">
      <c r="A3686" s="12"/>
      <c r="F3686" s="83"/>
      <c r="G3686" s="51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</row>
    <row r="3687" spans="1:98" s="6" customFormat="1" x14ac:dyDescent="0.25">
      <c r="A3687" s="12"/>
      <c r="F3687" s="83"/>
      <c r="G3687" s="51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</row>
    <row r="3688" spans="1:98" s="6" customFormat="1" x14ac:dyDescent="0.25">
      <c r="A3688" s="12"/>
      <c r="F3688" s="83"/>
      <c r="G3688" s="51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</row>
    <row r="3689" spans="1:98" s="6" customFormat="1" x14ac:dyDescent="0.25">
      <c r="A3689" s="12"/>
      <c r="F3689" s="83"/>
      <c r="G3689" s="51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</row>
    <row r="3690" spans="1:98" s="6" customFormat="1" x14ac:dyDescent="0.25">
      <c r="A3690" s="12"/>
      <c r="F3690" s="83"/>
      <c r="G3690" s="51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</row>
    <row r="3691" spans="1:98" s="6" customFormat="1" x14ac:dyDescent="0.25">
      <c r="A3691" s="12"/>
      <c r="F3691" s="83"/>
      <c r="G3691" s="51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</row>
    <row r="3692" spans="1:98" s="6" customFormat="1" x14ac:dyDescent="0.25">
      <c r="A3692" s="12"/>
      <c r="F3692" s="83"/>
      <c r="G3692" s="51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</row>
    <row r="3693" spans="1:98" s="6" customFormat="1" x14ac:dyDescent="0.25">
      <c r="A3693" s="12"/>
      <c r="F3693" s="83"/>
      <c r="G3693" s="51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</row>
    <row r="3694" spans="1:98" s="6" customFormat="1" x14ac:dyDescent="0.25">
      <c r="A3694" s="12"/>
      <c r="F3694" s="83"/>
      <c r="G3694" s="51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</row>
    <row r="3695" spans="1:98" s="6" customFormat="1" x14ac:dyDescent="0.25">
      <c r="A3695" s="12"/>
      <c r="F3695" s="83"/>
      <c r="G3695" s="51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</row>
    <row r="3696" spans="1:98" s="6" customFormat="1" x14ac:dyDescent="0.25">
      <c r="A3696" s="12"/>
      <c r="F3696" s="83"/>
      <c r="G3696" s="51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</row>
    <row r="3697" spans="1:98" s="6" customFormat="1" x14ac:dyDescent="0.25">
      <c r="A3697" s="12"/>
      <c r="F3697" s="83"/>
      <c r="G3697" s="51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</row>
    <row r="3698" spans="1:98" s="6" customFormat="1" x14ac:dyDescent="0.25">
      <c r="A3698" s="12"/>
      <c r="F3698" s="83"/>
      <c r="G3698" s="51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</row>
    <row r="3699" spans="1:98" s="6" customFormat="1" x14ac:dyDescent="0.25">
      <c r="A3699" s="12"/>
      <c r="F3699" s="83"/>
      <c r="G3699" s="51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</row>
    <row r="3700" spans="1:98" s="6" customFormat="1" x14ac:dyDescent="0.25">
      <c r="A3700" s="12"/>
      <c r="F3700" s="83"/>
      <c r="G3700" s="51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</row>
    <row r="3701" spans="1:98" s="6" customFormat="1" x14ac:dyDescent="0.25">
      <c r="A3701" s="12"/>
      <c r="F3701" s="83"/>
      <c r="G3701" s="51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</row>
    <row r="3702" spans="1:98" s="6" customFormat="1" x14ac:dyDescent="0.25">
      <c r="A3702" s="12"/>
      <c r="F3702" s="83"/>
      <c r="G3702" s="51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</row>
    <row r="3703" spans="1:98" s="6" customFormat="1" x14ac:dyDescent="0.25">
      <c r="A3703" s="12"/>
      <c r="F3703" s="83"/>
      <c r="G3703" s="51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</row>
    <row r="3704" spans="1:98" s="6" customFormat="1" x14ac:dyDescent="0.25">
      <c r="A3704" s="12"/>
      <c r="F3704" s="83"/>
      <c r="G3704" s="51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</row>
    <row r="3705" spans="1:98" s="6" customFormat="1" x14ac:dyDescent="0.25">
      <c r="A3705" s="12"/>
      <c r="F3705" s="83"/>
      <c r="G3705" s="51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</row>
    <row r="3706" spans="1:98" s="6" customFormat="1" x14ac:dyDescent="0.25">
      <c r="A3706" s="12"/>
      <c r="F3706" s="83"/>
      <c r="G3706" s="51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</row>
    <row r="3707" spans="1:98" s="6" customFormat="1" x14ac:dyDescent="0.25">
      <c r="A3707" s="12"/>
      <c r="F3707" s="83"/>
      <c r="G3707" s="51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</row>
    <row r="3708" spans="1:98" s="6" customFormat="1" x14ac:dyDescent="0.25">
      <c r="A3708" s="12"/>
      <c r="F3708" s="83"/>
      <c r="G3708" s="51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</row>
    <row r="3709" spans="1:98" s="6" customFormat="1" x14ac:dyDescent="0.25">
      <c r="A3709" s="12"/>
      <c r="F3709" s="83"/>
      <c r="G3709" s="51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</row>
    <row r="3710" spans="1:98" s="6" customFormat="1" x14ac:dyDescent="0.25">
      <c r="A3710" s="12"/>
      <c r="F3710" s="83"/>
      <c r="G3710" s="51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</row>
    <row r="3711" spans="1:98" s="6" customFormat="1" x14ac:dyDescent="0.25">
      <c r="A3711" s="12"/>
      <c r="F3711" s="83"/>
      <c r="G3711" s="51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</row>
    <row r="3712" spans="1:98" s="6" customFormat="1" x14ac:dyDescent="0.25">
      <c r="A3712" s="12"/>
      <c r="F3712" s="83"/>
      <c r="G3712" s="51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</row>
    <row r="3713" spans="1:98" s="6" customFormat="1" x14ac:dyDescent="0.25">
      <c r="A3713" s="12"/>
      <c r="F3713" s="83"/>
      <c r="G3713" s="51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</row>
    <row r="3714" spans="1:98" s="6" customFormat="1" x14ac:dyDescent="0.25">
      <c r="A3714" s="12"/>
      <c r="F3714" s="83"/>
      <c r="G3714" s="51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</row>
    <row r="3715" spans="1:98" s="6" customFormat="1" x14ac:dyDescent="0.25">
      <c r="A3715" s="12"/>
      <c r="F3715" s="83"/>
      <c r="G3715" s="51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</row>
    <row r="3716" spans="1:98" s="6" customFormat="1" x14ac:dyDescent="0.25">
      <c r="A3716" s="12"/>
      <c r="F3716" s="83"/>
      <c r="G3716" s="51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</row>
    <row r="3717" spans="1:98" s="6" customFormat="1" x14ac:dyDescent="0.25">
      <c r="A3717" s="12"/>
      <c r="F3717" s="83"/>
      <c r="G3717" s="51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</row>
    <row r="3718" spans="1:98" s="6" customFormat="1" x14ac:dyDescent="0.25">
      <c r="A3718" s="12"/>
      <c r="F3718" s="83"/>
      <c r="G3718" s="51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</row>
    <row r="3719" spans="1:98" s="6" customFormat="1" x14ac:dyDescent="0.25">
      <c r="A3719" s="12"/>
      <c r="F3719" s="83"/>
      <c r="G3719" s="51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</row>
    <row r="3720" spans="1:98" s="6" customFormat="1" x14ac:dyDescent="0.25">
      <c r="A3720" s="12"/>
      <c r="F3720" s="83"/>
      <c r="G3720" s="51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</row>
    <row r="3721" spans="1:98" s="6" customFormat="1" x14ac:dyDescent="0.25">
      <c r="A3721" s="12"/>
      <c r="F3721" s="83"/>
      <c r="G3721" s="51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</row>
    <row r="3722" spans="1:98" s="6" customFormat="1" x14ac:dyDescent="0.25">
      <c r="A3722" s="12"/>
      <c r="F3722" s="83"/>
      <c r="G3722" s="51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</row>
    <row r="3723" spans="1:98" s="6" customFormat="1" x14ac:dyDescent="0.25">
      <c r="A3723" s="12"/>
      <c r="F3723" s="83"/>
      <c r="G3723" s="51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</row>
    <row r="3724" spans="1:98" s="6" customFormat="1" x14ac:dyDescent="0.25">
      <c r="A3724" s="12"/>
      <c r="F3724" s="83"/>
      <c r="G3724" s="51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</row>
    <row r="3725" spans="1:98" s="6" customFormat="1" x14ac:dyDescent="0.25">
      <c r="A3725" s="12"/>
      <c r="F3725" s="83"/>
      <c r="G3725" s="51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</row>
    <row r="3726" spans="1:98" s="6" customFormat="1" x14ac:dyDescent="0.25">
      <c r="A3726" s="12"/>
      <c r="F3726" s="83"/>
      <c r="G3726" s="51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</row>
    <row r="3727" spans="1:98" s="6" customFormat="1" x14ac:dyDescent="0.25">
      <c r="A3727" s="12"/>
      <c r="F3727" s="83"/>
      <c r="G3727" s="51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</row>
    <row r="3728" spans="1:98" s="6" customFormat="1" x14ac:dyDescent="0.25">
      <c r="A3728" s="12"/>
      <c r="F3728" s="83"/>
      <c r="G3728" s="51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</row>
    <row r="3729" spans="1:98" s="6" customFormat="1" x14ac:dyDescent="0.25">
      <c r="A3729" s="12"/>
      <c r="F3729" s="83"/>
      <c r="G3729" s="51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</row>
    <row r="3730" spans="1:98" s="6" customFormat="1" x14ac:dyDescent="0.25">
      <c r="A3730" s="12"/>
      <c r="F3730" s="83"/>
      <c r="G3730" s="51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</row>
    <row r="3731" spans="1:98" s="6" customFormat="1" x14ac:dyDescent="0.25">
      <c r="A3731" s="12"/>
      <c r="F3731" s="83"/>
      <c r="G3731" s="51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</row>
    <row r="3732" spans="1:98" s="6" customFormat="1" x14ac:dyDescent="0.25">
      <c r="A3732" s="12"/>
      <c r="F3732" s="83"/>
      <c r="G3732" s="51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</row>
    <row r="3733" spans="1:98" s="6" customFormat="1" x14ac:dyDescent="0.25">
      <c r="A3733" s="12"/>
      <c r="F3733" s="83"/>
      <c r="G3733" s="51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</row>
    <row r="3734" spans="1:98" s="6" customFormat="1" x14ac:dyDescent="0.25">
      <c r="A3734" s="12"/>
      <c r="F3734" s="83"/>
      <c r="G3734" s="51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</row>
    <row r="3735" spans="1:98" s="6" customFormat="1" x14ac:dyDescent="0.25">
      <c r="A3735" s="12"/>
      <c r="F3735" s="83"/>
      <c r="G3735" s="51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</row>
    <row r="3736" spans="1:98" s="6" customFormat="1" x14ac:dyDescent="0.25">
      <c r="A3736" s="12"/>
      <c r="F3736" s="83"/>
      <c r="G3736" s="51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</row>
    <row r="3737" spans="1:98" s="6" customFormat="1" x14ac:dyDescent="0.25">
      <c r="A3737" s="12"/>
      <c r="F3737" s="83"/>
      <c r="G3737" s="51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</row>
    <row r="3738" spans="1:98" s="6" customFormat="1" x14ac:dyDescent="0.25">
      <c r="A3738" s="12"/>
      <c r="F3738" s="83"/>
      <c r="G3738" s="51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</row>
    <row r="3739" spans="1:98" s="6" customFormat="1" x14ac:dyDescent="0.25">
      <c r="A3739" s="12"/>
      <c r="F3739" s="83"/>
      <c r="G3739" s="51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</row>
    <row r="3740" spans="1:98" s="6" customFormat="1" x14ac:dyDescent="0.25">
      <c r="A3740" s="12"/>
      <c r="F3740" s="83"/>
      <c r="G3740" s="51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</row>
    <row r="3741" spans="1:98" s="6" customFormat="1" x14ac:dyDescent="0.25">
      <c r="A3741" s="12"/>
      <c r="F3741" s="83"/>
      <c r="G3741" s="51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</row>
    <row r="3742" spans="1:98" s="6" customFormat="1" x14ac:dyDescent="0.25">
      <c r="A3742" s="12"/>
      <c r="F3742" s="83"/>
      <c r="G3742" s="51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</row>
    <row r="3743" spans="1:98" s="6" customFormat="1" x14ac:dyDescent="0.25">
      <c r="A3743" s="12"/>
      <c r="F3743" s="83"/>
      <c r="G3743" s="51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</row>
    <row r="3744" spans="1:98" s="6" customFormat="1" x14ac:dyDescent="0.25">
      <c r="A3744" s="12"/>
      <c r="F3744" s="83"/>
      <c r="G3744" s="51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</row>
    <row r="3745" spans="1:98" s="6" customFormat="1" x14ac:dyDescent="0.25">
      <c r="A3745" s="12"/>
      <c r="F3745" s="83"/>
      <c r="G3745" s="51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</row>
    <row r="3746" spans="1:98" s="6" customFormat="1" x14ac:dyDescent="0.25">
      <c r="A3746" s="12"/>
      <c r="F3746" s="83"/>
      <c r="G3746" s="51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</row>
    <row r="3747" spans="1:98" s="6" customFormat="1" x14ac:dyDescent="0.25">
      <c r="A3747" s="12"/>
      <c r="F3747" s="83"/>
      <c r="G3747" s="51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</row>
    <row r="3748" spans="1:98" s="6" customFormat="1" x14ac:dyDescent="0.25">
      <c r="A3748" s="12"/>
      <c r="F3748" s="83"/>
      <c r="G3748" s="51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</row>
    <row r="3749" spans="1:98" s="6" customFormat="1" x14ac:dyDescent="0.25">
      <c r="A3749" s="12"/>
      <c r="F3749" s="83"/>
      <c r="G3749" s="51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</row>
    <row r="3750" spans="1:98" s="6" customFormat="1" x14ac:dyDescent="0.25">
      <c r="A3750" s="12"/>
      <c r="F3750" s="83"/>
      <c r="G3750" s="51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</row>
    <row r="3751" spans="1:98" s="6" customFormat="1" x14ac:dyDescent="0.25">
      <c r="A3751" s="12"/>
      <c r="F3751" s="83"/>
      <c r="G3751" s="51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</row>
    <row r="3752" spans="1:98" s="6" customFormat="1" x14ac:dyDescent="0.25">
      <c r="A3752" s="12"/>
      <c r="F3752" s="83"/>
      <c r="G3752" s="51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</row>
    <row r="3753" spans="1:98" s="6" customFormat="1" x14ac:dyDescent="0.25">
      <c r="A3753" s="12"/>
      <c r="F3753" s="83"/>
      <c r="G3753" s="51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</row>
    <row r="3754" spans="1:98" s="6" customFormat="1" x14ac:dyDescent="0.25">
      <c r="A3754" s="12"/>
      <c r="F3754" s="83"/>
      <c r="G3754" s="51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</row>
    <row r="3755" spans="1:98" s="6" customFormat="1" x14ac:dyDescent="0.25">
      <c r="A3755" s="12"/>
      <c r="F3755" s="83"/>
      <c r="G3755" s="51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</row>
    <row r="3756" spans="1:98" s="6" customFormat="1" x14ac:dyDescent="0.25">
      <c r="A3756" s="12"/>
      <c r="F3756" s="83"/>
      <c r="G3756" s="51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</row>
    <row r="3757" spans="1:98" s="6" customFormat="1" x14ac:dyDescent="0.25">
      <c r="A3757" s="12"/>
      <c r="F3757" s="83"/>
      <c r="G3757" s="51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</row>
    <row r="3758" spans="1:98" s="6" customFormat="1" x14ac:dyDescent="0.25">
      <c r="A3758" s="12"/>
      <c r="F3758" s="83"/>
      <c r="G3758" s="51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</row>
    <row r="3759" spans="1:98" s="6" customFormat="1" x14ac:dyDescent="0.25">
      <c r="A3759" s="12"/>
      <c r="F3759" s="83"/>
      <c r="G3759" s="51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</row>
    <row r="3760" spans="1:98" s="6" customFormat="1" x14ac:dyDescent="0.25">
      <c r="A3760" s="12"/>
      <c r="F3760" s="83"/>
      <c r="G3760" s="51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</row>
    <row r="3761" spans="1:98" s="6" customFormat="1" x14ac:dyDescent="0.25">
      <c r="A3761" s="12"/>
      <c r="F3761" s="83"/>
      <c r="G3761" s="51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</row>
    <row r="3762" spans="1:98" s="6" customFormat="1" x14ac:dyDescent="0.25">
      <c r="A3762" s="12"/>
      <c r="F3762" s="83"/>
      <c r="G3762" s="51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</row>
    <row r="3763" spans="1:98" s="6" customFormat="1" x14ac:dyDescent="0.25">
      <c r="A3763" s="12"/>
      <c r="F3763" s="83"/>
      <c r="G3763" s="51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</row>
    <row r="3764" spans="1:98" s="6" customFormat="1" x14ac:dyDescent="0.25">
      <c r="A3764" s="12"/>
      <c r="F3764" s="83"/>
      <c r="G3764" s="51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</row>
    <row r="3765" spans="1:98" s="6" customFormat="1" x14ac:dyDescent="0.25">
      <c r="A3765" s="12"/>
      <c r="F3765" s="83"/>
      <c r="G3765" s="51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</row>
    <row r="3766" spans="1:98" s="6" customFormat="1" x14ac:dyDescent="0.25">
      <c r="A3766" s="12"/>
      <c r="F3766" s="83"/>
      <c r="G3766" s="51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</row>
    <row r="3767" spans="1:98" s="6" customFormat="1" x14ac:dyDescent="0.25">
      <c r="A3767" s="12"/>
      <c r="F3767" s="83"/>
      <c r="G3767" s="51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</row>
    <row r="3768" spans="1:98" s="6" customFormat="1" x14ac:dyDescent="0.25">
      <c r="A3768" s="12"/>
      <c r="F3768" s="83"/>
      <c r="G3768" s="51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</row>
    <row r="3769" spans="1:98" s="6" customFormat="1" x14ac:dyDescent="0.25">
      <c r="A3769" s="12"/>
      <c r="F3769" s="83"/>
      <c r="G3769" s="51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</row>
    <row r="3770" spans="1:98" s="6" customFormat="1" x14ac:dyDescent="0.25">
      <c r="A3770" s="12"/>
      <c r="F3770" s="83"/>
      <c r="G3770" s="51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</row>
    <row r="3771" spans="1:98" s="6" customFormat="1" x14ac:dyDescent="0.25">
      <c r="A3771" s="12"/>
      <c r="F3771" s="83"/>
      <c r="G3771" s="51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</row>
    <row r="3772" spans="1:98" s="6" customFormat="1" x14ac:dyDescent="0.25">
      <c r="A3772" s="12"/>
      <c r="F3772" s="83"/>
      <c r="G3772" s="51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</row>
    <row r="3773" spans="1:98" s="6" customFormat="1" x14ac:dyDescent="0.25">
      <c r="A3773" s="12"/>
      <c r="F3773" s="83"/>
      <c r="G3773" s="51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</row>
    <row r="3774" spans="1:98" s="6" customFormat="1" x14ac:dyDescent="0.25">
      <c r="A3774" s="12"/>
      <c r="F3774" s="83"/>
      <c r="G3774" s="51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</row>
    <row r="3775" spans="1:98" s="6" customFormat="1" x14ac:dyDescent="0.25">
      <c r="A3775" s="12"/>
      <c r="F3775" s="83"/>
      <c r="G3775" s="51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</row>
    <row r="3776" spans="1:98" s="6" customFormat="1" x14ac:dyDescent="0.25">
      <c r="A3776" s="12"/>
      <c r="F3776" s="83"/>
      <c r="G3776" s="51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</row>
    <row r="3777" spans="1:98" s="6" customFormat="1" x14ac:dyDescent="0.25">
      <c r="A3777" s="12"/>
      <c r="F3777" s="83"/>
      <c r="G3777" s="51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</row>
    <row r="3778" spans="1:98" s="6" customFormat="1" x14ac:dyDescent="0.25">
      <c r="A3778" s="12"/>
      <c r="F3778" s="83"/>
      <c r="G3778" s="51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</row>
    <row r="3779" spans="1:98" s="6" customFormat="1" x14ac:dyDescent="0.25">
      <c r="A3779" s="12"/>
      <c r="F3779" s="83"/>
      <c r="G3779" s="51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</row>
    <row r="3780" spans="1:98" s="6" customFormat="1" x14ac:dyDescent="0.25">
      <c r="A3780" s="12"/>
      <c r="F3780" s="83"/>
      <c r="G3780" s="51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</row>
    <row r="3781" spans="1:98" s="6" customFormat="1" x14ac:dyDescent="0.25">
      <c r="A3781" s="12"/>
      <c r="F3781" s="83"/>
      <c r="G3781" s="51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</row>
    <row r="3782" spans="1:98" s="6" customFormat="1" x14ac:dyDescent="0.25">
      <c r="A3782" s="12"/>
      <c r="F3782" s="83"/>
      <c r="G3782" s="51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</row>
    <row r="3783" spans="1:98" s="6" customFormat="1" x14ac:dyDescent="0.25">
      <c r="A3783" s="12"/>
      <c r="F3783" s="83"/>
      <c r="G3783" s="51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</row>
    <row r="3784" spans="1:98" s="6" customFormat="1" x14ac:dyDescent="0.25">
      <c r="A3784" s="12"/>
      <c r="F3784" s="83"/>
      <c r="G3784" s="51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</row>
    <row r="3785" spans="1:98" s="6" customFormat="1" x14ac:dyDescent="0.25">
      <c r="A3785" s="12"/>
      <c r="F3785" s="83"/>
      <c r="G3785" s="51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</row>
    <row r="3786" spans="1:98" s="6" customFormat="1" x14ac:dyDescent="0.25">
      <c r="A3786" s="12"/>
      <c r="F3786" s="83"/>
      <c r="G3786" s="51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</row>
    <row r="3787" spans="1:98" s="6" customFormat="1" x14ac:dyDescent="0.25">
      <c r="A3787" s="12"/>
      <c r="F3787" s="83"/>
      <c r="G3787" s="51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</row>
    <row r="3788" spans="1:98" s="6" customFormat="1" x14ac:dyDescent="0.25">
      <c r="A3788" s="12"/>
      <c r="F3788" s="83"/>
      <c r="G3788" s="51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</row>
    <row r="3789" spans="1:98" s="6" customFormat="1" x14ac:dyDescent="0.25">
      <c r="A3789" s="12"/>
      <c r="F3789" s="83"/>
      <c r="G3789" s="51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</row>
    <row r="3790" spans="1:98" s="6" customFormat="1" x14ac:dyDescent="0.25">
      <c r="A3790" s="12"/>
      <c r="F3790" s="83"/>
      <c r="G3790" s="51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</row>
    <row r="3791" spans="1:98" s="6" customFormat="1" x14ac:dyDescent="0.25">
      <c r="A3791" s="12"/>
      <c r="F3791" s="83"/>
      <c r="G3791" s="51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</row>
    <row r="3792" spans="1:98" s="6" customFormat="1" x14ac:dyDescent="0.25">
      <c r="A3792" s="12"/>
      <c r="F3792" s="83"/>
      <c r="G3792" s="51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</row>
    <row r="3793" spans="1:98" s="6" customFormat="1" x14ac:dyDescent="0.25">
      <c r="A3793" s="12"/>
      <c r="F3793" s="83"/>
      <c r="G3793" s="51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</row>
    <row r="3794" spans="1:98" s="6" customFormat="1" x14ac:dyDescent="0.25">
      <c r="A3794" s="12"/>
      <c r="F3794" s="83"/>
      <c r="G3794" s="51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</row>
    <row r="3795" spans="1:98" s="6" customFormat="1" x14ac:dyDescent="0.25">
      <c r="A3795" s="12"/>
      <c r="F3795" s="83"/>
      <c r="G3795" s="51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</row>
    <row r="3796" spans="1:98" s="6" customFormat="1" x14ac:dyDescent="0.25">
      <c r="A3796" s="12"/>
      <c r="F3796" s="83"/>
      <c r="G3796" s="51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</row>
    <row r="3797" spans="1:98" s="6" customFormat="1" x14ac:dyDescent="0.25">
      <c r="A3797" s="12"/>
      <c r="F3797" s="83"/>
      <c r="G3797" s="51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</row>
    <row r="3798" spans="1:98" s="6" customFormat="1" x14ac:dyDescent="0.25">
      <c r="A3798" s="12"/>
      <c r="F3798" s="83"/>
      <c r="G3798" s="51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</row>
    <row r="3799" spans="1:98" s="6" customFormat="1" x14ac:dyDescent="0.25">
      <c r="A3799" s="12"/>
      <c r="F3799" s="83"/>
      <c r="G3799" s="51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</row>
    <row r="3800" spans="1:98" s="6" customFormat="1" x14ac:dyDescent="0.25">
      <c r="A3800" s="12"/>
      <c r="F3800" s="83"/>
      <c r="G3800" s="51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</row>
    <row r="3801" spans="1:98" s="6" customFormat="1" x14ac:dyDescent="0.25">
      <c r="A3801" s="12"/>
      <c r="F3801" s="83"/>
      <c r="G3801" s="51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</row>
    <row r="3802" spans="1:98" s="6" customFormat="1" x14ac:dyDescent="0.25">
      <c r="A3802" s="12"/>
      <c r="F3802" s="83"/>
      <c r="G3802" s="51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</row>
    <row r="3803" spans="1:98" s="6" customFormat="1" x14ac:dyDescent="0.25">
      <c r="A3803" s="12"/>
      <c r="F3803" s="83"/>
      <c r="G3803" s="51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</row>
    <row r="3804" spans="1:98" s="6" customFormat="1" x14ac:dyDescent="0.25">
      <c r="A3804" s="12"/>
      <c r="F3804" s="83"/>
      <c r="G3804" s="51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</row>
    <row r="3805" spans="1:98" s="6" customFormat="1" x14ac:dyDescent="0.25">
      <c r="A3805" s="12"/>
      <c r="F3805" s="83"/>
      <c r="G3805" s="51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</row>
    <row r="3806" spans="1:98" s="6" customFormat="1" x14ac:dyDescent="0.25">
      <c r="A3806" s="12"/>
      <c r="F3806" s="83"/>
      <c r="G3806" s="51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</row>
    <row r="3807" spans="1:98" s="6" customFormat="1" x14ac:dyDescent="0.25">
      <c r="A3807" s="12"/>
      <c r="F3807" s="83"/>
      <c r="G3807" s="51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</row>
    <row r="3808" spans="1:98" s="6" customFormat="1" x14ac:dyDescent="0.25">
      <c r="A3808" s="12"/>
      <c r="F3808" s="83"/>
      <c r="G3808" s="51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</row>
    <row r="3809" spans="1:98" s="6" customFormat="1" x14ac:dyDescent="0.25">
      <c r="A3809" s="12"/>
      <c r="F3809" s="83"/>
      <c r="G3809" s="51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</row>
    <row r="3810" spans="1:98" s="6" customFormat="1" x14ac:dyDescent="0.25">
      <c r="A3810" s="12"/>
      <c r="F3810" s="83"/>
      <c r="G3810" s="51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</row>
    <row r="3811" spans="1:98" s="6" customFormat="1" x14ac:dyDescent="0.25">
      <c r="A3811" s="12"/>
      <c r="F3811" s="83"/>
      <c r="G3811" s="51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</row>
    <row r="3812" spans="1:98" s="6" customFormat="1" x14ac:dyDescent="0.25">
      <c r="A3812" s="12"/>
      <c r="F3812" s="83"/>
      <c r="G3812" s="51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</row>
    <row r="3813" spans="1:98" s="6" customFormat="1" x14ac:dyDescent="0.25">
      <c r="A3813" s="12"/>
      <c r="F3813" s="83"/>
      <c r="G3813" s="51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</row>
    <row r="3814" spans="1:98" s="6" customFormat="1" x14ac:dyDescent="0.25">
      <c r="A3814" s="12"/>
      <c r="F3814" s="83"/>
      <c r="G3814" s="51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</row>
    <row r="3815" spans="1:98" s="6" customFormat="1" x14ac:dyDescent="0.25">
      <c r="A3815" s="12"/>
      <c r="F3815" s="83"/>
      <c r="G3815" s="51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</row>
    <row r="3816" spans="1:98" s="6" customFormat="1" x14ac:dyDescent="0.25">
      <c r="A3816" s="12"/>
      <c r="F3816" s="83"/>
      <c r="G3816" s="51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</row>
    <row r="3817" spans="1:98" s="6" customFormat="1" x14ac:dyDescent="0.25">
      <c r="A3817" s="12"/>
      <c r="F3817" s="83"/>
      <c r="G3817" s="51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</row>
    <row r="3818" spans="1:98" s="6" customFormat="1" x14ac:dyDescent="0.25">
      <c r="A3818" s="12"/>
      <c r="F3818" s="83"/>
      <c r="G3818" s="51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</row>
    <row r="3819" spans="1:98" s="6" customFormat="1" x14ac:dyDescent="0.25">
      <c r="A3819" s="12"/>
      <c r="F3819" s="83"/>
      <c r="G3819" s="51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</row>
    <row r="3820" spans="1:98" s="6" customFormat="1" x14ac:dyDescent="0.25">
      <c r="A3820" s="12"/>
      <c r="F3820" s="83"/>
      <c r="G3820" s="51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</row>
    <row r="3821" spans="1:98" s="6" customFormat="1" x14ac:dyDescent="0.25">
      <c r="A3821" s="12"/>
      <c r="F3821" s="83"/>
      <c r="G3821" s="51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</row>
    <row r="3822" spans="1:98" s="6" customFormat="1" x14ac:dyDescent="0.25">
      <c r="A3822" s="12"/>
      <c r="F3822" s="83"/>
      <c r="G3822" s="51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</row>
    <row r="3823" spans="1:98" s="6" customFormat="1" x14ac:dyDescent="0.25">
      <c r="A3823" s="12"/>
      <c r="F3823" s="83"/>
      <c r="G3823" s="51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</row>
    <row r="3824" spans="1:98" s="6" customFormat="1" x14ac:dyDescent="0.25">
      <c r="A3824" s="12"/>
      <c r="F3824" s="83"/>
      <c r="G3824" s="51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</row>
    <row r="3825" spans="1:98" s="6" customFormat="1" x14ac:dyDescent="0.25">
      <c r="A3825" s="12"/>
      <c r="F3825" s="83"/>
      <c r="G3825" s="51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</row>
    <row r="3826" spans="1:98" s="6" customFormat="1" x14ac:dyDescent="0.25">
      <c r="A3826" s="12"/>
      <c r="F3826" s="83"/>
      <c r="G3826" s="51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</row>
    <row r="3827" spans="1:98" s="6" customFormat="1" x14ac:dyDescent="0.25">
      <c r="A3827" s="12"/>
      <c r="F3827" s="83"/>
      <c r="G3827" s="51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</row>
    <row r="3828" spans="1:98" s="6" customFormat="1" x14ac:dyDescent="0.25">
      <c r="A3828" s="12"/>
      <c r="F3828" s="83"/>
      <c r="G3828" s="51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</row>
    <row r="3829" spans="1:98" s="6" customFormat="1" x14ac:dyDescent="0.25">
      <c r="A3829" s="12"/>
      <c r="F3829" s="83"/>
      <c r="G3829" s="51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</row>
    <row r="3830" spans="1:98" s="6" customFormat="1" x14ac:dyDescent="0.25">
      <c r="A3830" s="12"/>
      <c r="F3830" s="83"/>
      <c r="G3830" s="51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</row>
    <row r="3831" spans="1:98" s="6" customFormat="1" x14ac:dyDescent="0.25">
      <c r="A3831" s="12"/>
      <c r="F3831" s="83"/>
      <c r="G3831" s="51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</row>
    <row r="3832" spans="1:98" s="6" customFormat="1" x14ac:dyDescent="0.25">
      <c r="A3832" s="12"/>
      <c r="F3832" s="83"/>
      <c r="G3832" s="51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</row>
    <row r="3833" spans="1:98" s="6" customFormat="1" x14ac:dyDescent="0.25">
      <c r="A3833" s="12"/>
      <c r="F3833" s="83"/>
      <c r="G3833" s="51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</row>
    <row r="3834" spans="1:98" s="6" customFormat="1" x14ac:dyDescent="0.25">
      <c r="A3834" s="12"/>
      <c r="F3834" s="83"/>
      <c r="G3834" s="51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</row>
    <row r="3835" spans="1:98" s="6" customFormat="1" x14ac:dyDescent="0.25">
      <c r="A3835" s="12"/>
      <c r="F3835" s="83"/>
      <c r="G3835" s="51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</row>
    <row r="3836" spans="1:98" s="6" customFormat="1" x14ac:dyDescent="0.25">
      <c r="A3836" s="12"/>
      <c r="F3836" s="83"/>
      <c r="G3836" s="51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</row>
    <row r="3837" spans="1:98" s="6" customFormat="1" x14ac:dyDescent="0.25">
      <c r="A3837" s="12"/>
      <c r="F3837" s="83"/>
      <c r="G3837" s="51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</row>
    <row r="3838" spans="1:98" s="6" customFormat="1" x14ac:dyDescent="0.25">
      <c r="A3838" s="12"/>
      <c r="F3838" s="83"/>
      <c r="G3838" s="51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</row>
    <row r="3839" spans="1:98" s="6" customFormat="1" x14ac:dyDescent="0.25">
      <c r="A3839" s="12"/>
      <c r="F3839" s="83"/>
      <c r="G3839" s="51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</row>
    <row r="3840" spans="1:98" s="6" customFormat="1" x14ac:dyDescent="0.25">
      <c r="A3840" s="12"/>
      <c r="F3840" s="83"/>
      <c r="G3840" s="51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</row>
    <row r="3841" spans="1:98" s="6" customFormat="1" x14ac:dyDescent="0.25">
      <c r="A3841" s="12"/>
      <c r="F3841" s="83"/>
      <c r="G3841" s="51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</row>
    <row r="3842" spans="1:98" s="6" customFormat="1" x14ac:dyDescent="0.25">
      <c r="A3842" s="12"/>
      <c r="F3842" s="83"/>
      <c r="G3842" s="51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</row>
    <row r="3843" spans="1:98" s="6" customFormat="1" x14ac:dyDescent="0.25">
      <c r="A3843" s="12"/>
      <c r="F3843" s="83"/>
      <c r="G3843" s="51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</row>
    <row r="3844" spans="1:98" s="6" customFormat="1" x14ac:dyDescent="0.25">
      <c r="A3844" s="12"/>
      <c r="F3844" s="83"/>
      <c r="G3844" s="51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</row>
    <row r="3845" spans="1:98" s="6" customFormat="1" x14ac:dyDescent="0.25">
      <c r="A3845" s="12"/>
      <c r="F3845" s="83"/>
      <c r="G3845" s="51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</row>
    <row r="3846" spans="1:98" s="6" customFormat="1" x14ac:dyDescent="0.25">
      <c r="A3846" s="12"/>
      <c r="F3846" s="83"/>
      <c r="G3846" s="51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</row>
    <row r="3847" spans="1:98" s="6" customFormat="1" x14ac:dyDescent="0.25">
      <c r="A3847" s="12"/>
      <c r="F3847" s="83"/>
      <c r="G3847" s="51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</row>
    <row r="3848" spans="1:98" s="6" customFormat="1" x14ac:dyDescent="0.25">
      <c r="A3848" s="12"/>
      <c r="F3848" s="83"/>
      <c r="G3848" s="51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</row>
    <row r="3849" spans="1:98" s="6" customFormat="1" x14ac:dyDescent="0.25">
      <c r="A3849" s="12"/>
      <c r="F3849" s="83"/>
      <c r="G3849" s="51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</row>
    <row r="3850" spans="1:98" s="6" customFormat="1" x14ac:dyDescent="0.25">
      <c r="A3850" s="12"/>
      <c r="F3850" s="83"/>
      <c r="G3850" s="51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</row>
    <row r="3851" spans="1:98" s="6" customFormat="1" x14ac:dyDescent="0.25">
      <c r="A3851" s="12"/>
      <c r="F3851" s="83"/>
      <c r="G3851" s="51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</row>
    <row r="3852" spans="1:98" s="6" customFormat="1" x14ac:dyDescent="0.25">
      <c r="A3852" s="12"/>
      <c r="F3852" s="83"/>
      <c r="G3852" s="51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</row>
    <row r="3853" spans="1:98" s="6" customFormat="1" x14ac:dyDescent="0.25">
      <c r="A3853" s="12"/>
      <c r="F3853" s="83"/>
      <c r="G3853" s="51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</row>
    <row r="3854" spans="1:98" s="6" customFormat="1" x14ac:dyDescent="0.25">
      <c r="A3854" s="12"/>
      <c r="F3854" s="83"/>
      <c r="G3854" s="51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</row>
    <row r="3855" spans="1:98" s="6" customFormat="1" x14ac:dyDescent="0.25">
      <c r="A3855" s="12"/>
      <c r="F3855" s="83"/>
      <c r="G3855" s="51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</row>
    <row r="3856" spans="1:98" s="6" customFormat="1" x14ac:dyDescent="0.25">
      <c r="A3856" s="12"/>
      <c r="F3856" s="83"/>
      <c r="G3856" s="51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</row>
    <row r="3857" spans="1:98" s="6" customFormat="1" x14ac:dyDescent="0.25">
      <c r="A3857" s="12"/>
      <c r="F3857" s="83"/>
      <c r="G3857" s="51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</row>
    <row r="3858" spans="1:98" s="6" customFormat="1" x14ac:dyDescent="0.25">
      <c r="A3858" s="12"/>
      <c r="F3858" s="83"/>
      <c r="G3858" s="51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</row>
    <row r="3859" spans="1:98" s="6" customFormat="1" x14ac:dyDescent="0.25">
      <c r="A3859" s="12"/>
      <c r="F3859" s="83"/>
      <c r="G3859" s="51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</row>
    <row r="3860" spans="1:98" s="6" customFormat="1" x14ac:dyDescent="0.25">
      <c r="A3860" s="12"/>
      <c r="F3860" s="83"/>
      <c r="G3860" s="51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</row>
    <row r="3861" spans="1:98" s="6" customFormat="1" x14ac:dyDescent="0.25">
      <c r="A3861" s="12"/>
      <c r="F3861" s="83"/>
      <c r="G3861" s="51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</row>
    <row r="3862" spans="1:98" s="6" customFormat="1" x14ac:dyDescent="0.25">
      <c r="A3862" s="12"/>
      <c r="F3862" s="83"/>
      <c r="G3862" s="51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</row>
    <row r="3863" spans="1:98" s="6" customFormat="1" x14ac:dyDescent="0.25">
      <c r="A3863" s="12"/>
      <c r="F3863" s="83"/>
      <c r="G3863" s="51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</row>
    <row r="3864" spans="1:98" s="6" customFormat="1" x14ac:dyDescent="0.25">
      <c r="A3864" s="12"/>
      <c r="F3864" s="83"/>
      <c r="G3864" s="51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</row>
    <row r="3865" spans="1:98" s="6" customFormat="1" x14ac:dyDescent="0.25">
      <c r="A3865" s="12"/>
      <c r="F3865" s="83"/>
      <c r="G3865" s="51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</row>
    <row r="3866" spans="1:98" s="6" customFormat="1" x14ac:dyDescent="0.25">
      <c r="A3866" s="12"/>
      <c r="F3866" s="83"/>
      <c r="G3866" s="51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</row>
    <row r="3867" spans="1:98" s="6" customFormat="1" x14ac:dyDescent="0.25">
      <c r="A3867" s="12"/>
      <c r="F3867" s="83"/>
      <c r="G3867" s="51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</row>
    <row r="3868" spans="1:98" s="6" customFormat="1" x14ac:dyDescent="0.25">
      <c r="A3868" s="12"/>
      <c r="F3868" s="83"/>
      <c r="G3868" s="51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</row>
    <row r="3869" spans="1:98" s="6" customFormat="1" x14ac:dyDescent="0.25">
      <c r="A3869" s="12"/>
      <c r="F3869" s="83"/>
      <c r="G3869" s="51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</row>
    <row r="3870" spans="1:98" s="6" customFormat="1" x14ac:dyDescent="0.25">
      <c r="A3870" s="12"/>
      <c r="F3870" s="83"/>
      <c r="G3870" s="51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</row>
    <row r="3871" spans="1:98" s="6" customFormat="1" x14ac:dyDescent="0.25">
      <c r="A3871" s="12"/>
      <c r="F3871" s="83"/>
      <c r="G3871" s="51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</row>
    <row r="3872" spans="1:98" s="6" customFormat="1" x14ac:dyDescent="0.25">
      <c r="A3872" s="12"/>
      <c r="F3872" s="83"/>
      <c r="G3872" s="51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</row>
    <row r="3873" spans="1:98" s="6" customFormat="1" x14ac:dyDescent="0.25">
      <c r="A3873" s="12"/>
      <c r="F3873" s="83"/>
      <c r="G3873" s="51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</row>
    <row r="3874" spans="1:98" s="6" customFormat="1" x14ac:dyDescent="0.25">
      <c r="A3874" s="12"/>
      <c r="F3874" s="83"/>
      <c r="G3874" s="51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</row>
    <row r="3875" spans="1:98" s="6" customFormat="1" x14ac:dyDescent="0.25">
      <c r="A3875" s="12"/>
      <c r="F3875" s="83"/>
      <c r="G3875" s="51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</row>
    <row r="3876" spans="1:98" s="6" customFormat="1" x14ac:dyDescent="0.25">
      <c r="A3876" s="12"/>
      <c r="F3876" s="83"/>
      <c r="G3876" s="51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</row>
    <row r="3877" spans="1:98" s="6" customFormat="1" x14ac:dyDescent="0.25">
      <c r="A3877" s="12"/>
      <c r="F3877" s="83"/>
      <c r="G3877" s="51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</row>
    <row r="3878" spans="1:98" s="6" customFormat="1" x14ac:dyDescent="0.25">
      <c r="A3878" s="12"/>
      <c r="F3878" s="83"/>
      <c r="G3878" s="51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</row>
    <row r="3879" spans="1:98" s="6" customFormat="1" x14ac:dyDescent="0.25">
      <c r="A3879" s="12"/>
      <c r="F3879" s="83"/>
      <c r="G3879" s="51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</row>
    <row r="3880" spans="1:98" s="6" customFormat="1" x14ac:dyDescent="0.25">
      <c r="A3880" s="12"/>
      <c r="F3880" s="83"/>
      <c r="G3880" s="51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</row>
    <row r="3881" spans="1:98" s="6" customFormat="1" x14ac:dyDescent="0.25">
      <c r="A3881" s="12"/>
      <c r="F3881" s="83"/>
      <c r="G3881" s="51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</row>
    <row r="3882" spans="1:98" s="6" customFormat="1" x14ac:dyDescent="0.25">
      <c r="A3882" s="12"/>
      <c r="F3882" s="83"/>
      <c r="G3882" s="51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</row>
    <row r="3883" spans="1:98" s="6" customFormat="1" x14ac:dyDescent="0.25">
      <c r="A3883" s="12"/>
      <c r="F3883" s="83"/>
      <c r="G3883" s="51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</row>
    <row r="3884" spans="1:98" s="6" customFormat="1" x14ac:dyDescent="0.25">
      <c r="A3884" s="12"/>
      <c r="F3884" s="83"/>
      <c r="G3884" s="51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</row>
    <row r="3885" spans="1:98" s="6" customFormat="1" x14ac:dyDescent="0.25">
      <c r="A3885" s="12"/>
      <c r="F3885" s="83"/>
      <c r="G3885" s="51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</row>
    <row r="3886" spans="1:98" s="6" customFormat="1" x14ac:dyDescent="0.25">
      <c r="A3886" s="12"/>
      <c r="F3886" s="83"/>
      <c r="G3886" s="51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</row>
    <row r="3887" spans="1:98" s="6" customFormat="1" x14ac:dyDescent="0.25">
      <c r="A3887" s="12"/>
      <c r="F3887" s="83"/>
      <c r="G3887" s="51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</row>
    <row r="3888" spans="1:98" s="6" customFormat="1" x14ac:dyDescent="0.25">
      <c r="A3888" s="12"/>
      <c r="F3888" s="83"/>
      <c r="G3888" s="51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</row>
    <row r="3889" spans="1:98" s="6" customFormat="1" x14ac:dyDescent="0.25">
      <c r="A3889" s="12"/>
      <c r="F3889" s="83"/>
      <c r="G3889" s="51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</row>
    <row r="3890" spans="1:98" s="6" customFormat="1" x14ac:dyDescent="0.25">
      <c r="A3890" s="12"/>
      <c r="F3890" s="83"/>
      <c r="G3890" s="51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</row>
    <row r="3891" spans="1:98" s="6" customFormat="1" x14ac:dyDescent="0.25">
      <c r="A3891" s="12"/>
      <c r="F3891" s="83"/>
      <c r="G3891" s="51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</row>
    <row r="3892" spans="1:98" s="6" customFormat="1" x14ac:dyDescent="0.25">
      <c r="A3892" s="12"/>
      <c r="F3892" s="83"/>
      <c r="G3892" s="51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</row>
    <row r="3893" spans="1:98" s="6" customFormat="1" x14ac:dyDescent="0.25">
      <c r="A3893" s="12"/>
      <c r="F3893" s="83"/>
      <c r="G3893" s="51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</row>
    <row r="3894" spans="1:98" s="6" customFormat="1" x14ac:dyDescent="0.25">
      <c r="A3894" s="12"/>
      <c r="F3894" s="83"/>
      <c r="G3894" s="51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</row>
    <row r="3895" spans="1:98" s="6" customFormat="1" x14ac:dyDescent="0.25">
      <c r="A3895" s="12"/>
      <c r="F3895" s="83"/>
      <c r="G3895" s="51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</row>
    <row r="3896" spans="1:98" s="6" customFormat="1" x14ac:dyDescent="0.25">
      <c r="A3896" s="12"/>
      <c r="F3896" s="83"/>
      <c r="G3896" s="51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</row>
    <row r="3897" spans="1:98" s="6" customFormat="1" x14ac:dyDescent="0.25">
      <c r="A3897" s="12"/>
      <c r="F3897" s="83"/>
      <c r="G3897" s="51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</row>
    <row r="3898" spans="1:98" s="6" customFormat="1" x14ac:dyDescent="0.25">
      <c r="A3898" s="12"/>
      <c r="F3898" s="83"/>
      <c r="G3898" s="51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</row>
    <row r="3899" spans="1:98" s="6" customFormat="1" x14ac:dyDescent="0.25">
      <c r="A3899" s="12"/>
      <c r="F3899" s="83"/>
      <c r="G3899" s="51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</row>
    <row r="3900" spans="1:98" s="6" customFormat="1" x14ac:dyDescent="0.25">
      <c r="A3900" s="12"/>
      <c r="F3900" s="83"/>
      <c r="G3900" s="51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</row>
    <row r="3901" spans="1:98" s="6" customFormat="1" x14ac:dyDescent="0.25">
      <c r="A3901" s="12"/>
      <c r="F3901" s="83"/>
      <c r="G3901" s="51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</row>
    <row r="3902" spans="1:98" s="6" customFormat="1" x14ac:dyDescent="0.25">
      <c r="A3902" s="12"/>
      <c r="F3902" s="83"/>
      <c r="G3902" s="51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</row>
    <row r="3903" spans="1:98" s="6" customFormat="1" x14ac:dyDescent="0.25">
      <c r="A3903" s="12"/>
      <c r="F3903" s="83"/>
      <c r="G3903" s="51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</row>
    <row r="3904" spans="1:98" s="6" customFormat="1" x14ac:dyDescent="0.25">
      <c r="A3904" s="12"/>
      <c r="F3904" s="83"/>
      <c r="G3904" s="51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</row>
    <row r="3905" spans="1:98" s="6" customFormat="1" x14ac:dyDescent="0.25">
      <c r="A3905" s="12"/>
      <c r="F3905" s="83"/>
      <c r="G3905" s="51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</row>
    <row r="3906" spans="1:98" s="6" customFormat="1" x14ac:dyDescent="0.25">
      <c r="A3906" s="12"/>
      <c r="F3906" s="83"/>
      <c r="G3906" s="51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</row>
    <row r="3907" spans="1:98" s="6" customFormat="1" x14ac:dyDescent="0.25">
      <c r="A3907" s="12"/>
      <c r="F3907" s="83"/>
      <c r="G3907" s="51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</row>
    <row r="3908" spans="1:98" s="6" customFormat="1" x14ac:dyDescent="0.25">
      <c r="A3908" s="12"/>
      <c r="F3908" s="83"/>
      <c r="G3908" s="51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</row>
    <row r="3909" spans="1:98" s="6" customFormat="1" x14ac:dyDescent="0.25">
      <c r="A3909" s="12"/>
      <c r="F3909" s="83"/>
      <c r="G3909" s="51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</row>
    <row r="3910" spans="1:98" s="6" customFormat="1" x14ac:dyDescent="0.25">
      <c r="A3910" s="12"/>
      <c r="F3910" s="83"/>
      <c r="G3910" s="51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</row>
    <row r="3911" spans="1:98" s="6" customFormat="1" x14ac:dyDescent="0.25">
      <c r="A3911" s="12"/>
      <c r="F3911" s="83"/>
      <c r="G3911" s="51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</row>
    <row r="3912" spans="1:98" s="6" customFormat="1" x14ac:dyDescent="0.25">
      <c r="A3912" s="12"/>
      <c r="F3912" s="83"/>
      <c r="G3912" s="51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</row>
    <row r="3913" spans="1:98" s="6" customFormat="1" x14ac:dyDescent="0.25">
      <c r="A3913" s="12"/>
      <c r="F3913" s="83"/>
      <c r="G3913" s="51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</row>
    <row r="3914" spans="1:98" s="6" customFormat="1" x14ac:dyDescent="0.25">
      <c r="A3914" s="12"/>
      <c r="F3914" s="83"/>
      <c r="G3914" s="51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</row>
    <row r="3915" spans="1:98" s="6" customFormat="1" x14ac:dyDescent="0.25">
      <c r="A3915" s="12"/>
      <c r="F3915" s="83"/>
      <c r="G3915" s="51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</row>
    <row r="3916" spans="1:98" s="6" customFormat="1" x14ac:dyDescent="0.25">
      <c r="A3916" s="12"/>
      <c r="F3916" s="83"/>
      <c r="G3916" s="51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</row>
    <row r="3917" spans="1:98" s="6" customFormat="1" x14ac:dyDescent="0.25">
      <c r="A3917" s="12"/>
      <c r="F3917" s="83"/>
      <c r="G3917" s="51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</row>
    <row r="3918" spans="1:98" s="6" customFormat="1" x14ac:dyDescent="0.25">
      <c r="A3918" s="12"/>
      <c r="F3918" s="83"/>
      <c r="G3918" s="51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</row>
    <row r="3919" spans="1:98" s="6" customFormat="1" x14ac:dyDescent="0.25">
      <c r="A3919" s="12"/>
      <c r="F3919" s="83"/>
      <c r="G3919" s="51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</row>
    <row r="3920" spans="1:98" s="6" customFormat="1" x14ac:dyDescent="0.25">
      <c r="A3920" s="12"/>
      <c r="F3920" s="83"/>
      <c r="G3920" s="51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</row>
    <row r="3921" spans="1:98" s="6" customFormat="1" x14ac:dyDescent="0.25">
      <c r="A3921" s="12"/>
      <c r="F3921" s="83"/>
      <c r="G3921" s="51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</row>
    <row r="3922" spans="1:98" s="6" customFormat="1" x14ac:dyDescent="0.25">
      <c r="A3922" s="12"/>
      <c r="F3922" s="83"/>
      <c r="G3922" s="51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</row>
    <row r="3923" spans="1:98" s="6" customFormat="1" x14ac:dyDescent="0.25">
      <c r="A3923" s="12"/>
      <c r="F3923" s="83"/>
      <c r="G3923" s="51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</row>
    <row r="3924" spans="1:98" s="6" customFormat="1" x14ac:dyDescent="0.25">
      <c r="A3924" s="12"/>
      <c r="F3924" s="83"/>
      <c r="G3924" s="51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</row>
    <row r="3925" spans="1:98" s="6" customFormat="1" x14ac:dyDescent="0.25">
      <c r="A3925" s="12"/>
      <c r="F3925" s="83"/>
      <c r="G3925" s="51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</row>
    <row r="3926" spans="1:98" s="6" customFormat="1" x14ac:dyDescent="0.25">
      <c r="A3926" s="12"/>
      <c r="F3926" s="83"/>
      <c r="G3926" s="51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</row>
    <row r="3927" spans="1:98" s="6" customFormat="1" x14ac:dyDescent="0.25">
      <c r="A3927" s="12"/>
      <c r="F3927" s="83"/>
      <c r="G3927" s="51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</row>
    <row r="3928" spans="1:98" s="6" customFormat="1" x14ac:dyDescent="0.25">
      <c r="A3928" s="12"/>
      <c r="F3928" s="83"/>
      <c r="G3928" s="51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</row>
    <row r="3929" spans="1:98" s="6" customFormat="1" x14ac:dyDescent="0.25">
      <c r="A3929" s="12"/>
      <c r="F3929" s="83"/>
      <c r="G3929" s="51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</row>
    <row r="3930" spans="1:98" s="6" customFormat="1" x14ac:dyDescent="0.25">
      <c r="A3930" s="12"/>
      <c r="F3930" s="83"/>
      <c r="G3930" s="51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</row>
    <row r="3931" spans="1:98" s="6" customFormat="1" x14ac:dyDescent="0.25">
      <c r="A3931" s="12"/>
      <c r="F3931" s="83"/>
      <c r="G3931" s="51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</row>
    <row r="3932" spans="1:98" s="6" customFormat="1" x14ac:dyDescent="0.25">
      <c r="A3932" s="12"/>
      <c r="F3932" s="83"/>
      <c r="G3932" s="51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</row>
    <row r="3933" spans="1:98" s="6" customFormat="1" x14ac:dyDescent="0.25">
      <c r="A3933" s="12"/>
      <c r="F3933" s="83"/>
      <c r="G3933" s="51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</row>
    <row r="3934" spans="1:98" s="6" customFormat="1" x14ac:dyDescent="0.25">
      <c r="A3934" s="12"/>
      <c r="F3934" s="83"/>
      <c r="G3934" s="51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</row>
    <row r="3935" spans="1:98" s="6" customFormat="1" x14ac:dyDescent="0.25">
      <c r="A3935" s="12"/>
      <c r="F3935" s="83"/>
      <c r="G3935" s="51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</row>
    <row r="3936" spans="1:98" s="6" customFormat="1" x14ac:dyDescent="0.25">
      <c r="A3936" s="12"/>
      <c r="F3936" s="83"/>
      <c r="G3936" s="51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</row>
    <row r="3937" spans="1:98" s="6" customFormat="1" x14ac:dyDescent="0.25">
      <c r="A3937" s="12"/>
      <c r="F3937" s="83"/>
      <c r="G3937" s="51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</row>
    <row r="3938" spans="1:98" s="6" customFormat="1" x14ac:dyDescent="0.25">
      <c r="A3938" s="12"/>
      <c r="F3938" s="83"/>
      <c r="G3938" s="51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</row>
    <row r="3939" spans="1:98" s="6" customFormat="1" x14ac:dyDescent="0.25">
      <c r="A3939" s="12"/>
      <c r="F3939" s="83"/>
      <c r="G3939" s="51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</row>
    <row r="3940" spans="1:98" s="6" customFormat="1" x14ac:dyDescent="0.25">
      <c r="A3940" s="12"/>
      <c r="F3940" s="83"/>
      <c r="G3940" s="51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</row>
    <row r="3941" spans="1:98" s="6" customFormat="1" x14ac:dyDescent="0.25">
      <c r="A3941" s="12"/>
      <c r="F3941" s="83"/>
      <c r="G3941" s="51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</row>
    <row r="3942" spans="1:98" s="6" customFormat="1" x14ac:dyDescent="0.25">
      <c r="A3942" s="12"/>
      <c r="F3942" s="83"/>
      <c r="G3942" s="51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</row>
    <row r="3943" spans="1:98" s="6" customFormat="1" x14ac:dyDescent="0.25">
      <c r="A3943" s="12"/>
      <c r="F3943" s="83"/>
      <c r="G3943" s="51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</row>
    <row r="3944" spans="1:98" s="6" customFormat="1" x14ac:dyDescent="0.25">
      <c r="A3944" s="12"/>
      <c r="F3944" s="83"/>
      <c r="G3944" s="51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</row>
    <row r="3945" spans="1:98" s="6" customFormat="1" x14ac:dyDescent="0.25">
      <c r="A3945" s="12"/>
      <c r="F3945" s="83"/>
      <c r="G3945" s="51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</row>
    <row r="3946" spans="1:98" s="6" customFormat="1" x14ac:dyDescent="0.25">
      <c r="A3946" s="12"/>
      <c r="F3946" s="83"/>
      <c r="G3946" s="51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</row>
    <row r="3947" spans="1:98" s="6" customFormat="1" x14ac:dyDescent="0.25">
      <c r="A3947" s="12"/>
      <c r="F3947" s="83"/>
      <c r="G3947" s="51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</row>
    <row r="3948" spans="1:98" s="6" customFormat="1" x14ac:dyDescent="0.25">
      <c r="A3948" s="12"/>
      <c r="F3948" s="83"/>
      <c r="G3948" s="51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</row>
    <row r="3949" spans="1:98" s="6" customFormat="1" x14ac:dyDescent="0.25">
      <c r="A3949" s="12"/>
      <c r="F3949" s="83"/>
      <c r="G3949" s="51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</row>
    <row r="3950" spans="1:98" s="6" customFormat="1" x14ac:dyDescent="0.25">
      <c r="A3950" s="12"/>
      <c r="F3950" s="83"/>
      <c r="G3950" s="51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</row>
    <row r="3951" spans="1:98" s="6" customFormat="1" x14ac:dyDescent="0.25">
      <c r="A3951" s="12"/>
      <c r="F3951" s="83"/>
      <c r="G3951" s="51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</row>
    <row r="3952" spans="1:98" s="6" customFormat="1" x14ac:dyDescent="0.25">
      <c r="A3952" s="12"/>
      <c r="F3952" s="83"/>
      <c r="G3952" s="51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</row>
    <row r="3953" spans="1:98" s="6" customFormat="1" x14ac:dyDescent="0.25">
      <c r="A3953" s="12"/>
      <c r="F3953" s="83"/>
      <c r="G3953" s="51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</row>
    <row r="3954" spans="1:98" s="6" customFormat="1" x14ac:dyDescent="0.25">
      <c r="A3954" s="12"/>
      <c r="F3954" s="83"/>
      <c r="G3954" s="51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</row>
    <row r="3955" spans="1:98" s="6" customFormat="1" x14ac:dyDescent="0.25">
      <c r="A3955" s="12"/>
      <c r="F3955" s="83"/>
      <c r="G3955" s="51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</row>
    <row r="3956" spans="1:98" s="6" customFormat="1" x14ac:dyDescent="0.25">
      <c r="A3956" s="12"/>
      <c r="F3956" s="83"/>
      <c r="G3956" s="51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</row>
    <row r="3957" spans="1:98" s="6" customFormat="1" x14ac:dyDescent="0.25">
      <c r="A3957" s="12"/>
      <c r="F3957" s="83"/>
      <c r="G3957" s="51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</row>
    <row r="3958" spans="1:98" s="6" customFormat="1" x14ac:dyDescent="0.25">
      <c r="A3958" s="12"/>
      <c r="F3958" s="83"/>
      <c r="G3958" s="51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</row>
    <row r="3959" spans="1:98" s="6" customFormat="1" x14ac:dyDescent="0.25">
      <c r="A3959" s="12"/>
      <c r="F3959" s="83"/>
      <c r="G3959" s="51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</row>
    <row r="3960" spans="1:98" s="6" customFormat="1" x14ac:dyDescent="0.25">
      <c r="A3960" s="12"/>
      <c r="F3960" s="83"/>
      <c r="G3960" s="51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</row>
    <row r="3961" spans="1:98" s="6" customFormat="1" x14ac:dyDescent="0.25">
      <c r="A3961" s="12"/>
      <c r="F3961" s="83"/>
      <c r="G3961" s="51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</row>
    <row r="3962" spans="1:98" s="6" customFormat="1" x14ac:dyDescent="0.25">
      <c r="A3962" s="12"/>
      <c r="F3962" s="83"/>
      <c r="G3962" s="51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</row>
    <row r="3963" spans="1:98" s="6" customFormat="1" x14ac:dyDescent="0.25">
      <c r="A3963" s="12"/>
      <c r="F3963" s="83"/>
      <c r="G3963" s="51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</row>
    <row r="3964" spans="1:98" s="6" customFormat="1" x14ac:dyDescent="0.25">
      <c r="A3964" s="12"/>
      <c r="F3964" s="83"/>
      <c r="G3964" s="51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</row>
    <row r="3965" spans="1:98" s="6" customFormat="1" x14ac:dyDescent="0.25">
      <c r="A3965" s="12"/>
      <c r="F3965" s="83"/>
      <c r="G3965" s="51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</row>
    <row r="3966" spans="1:98" s="6" customFormat="1" x14ac:dyDescent="0.25">
      <c r="A3966" s="12"/>
      <c r="F3966" s="83"/>
      <c r="G3966" s="51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</row>
    <row r="3967" spans="1:98" s="6" customFormat="1" x14ac:dyDescent="0.25">
      <c r="A3967" s="12"/>
      <c r="F3967" s="83"/>
      <c r="G3967" s="51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</row>
    <row r="3968" spans="1:98" s="6" customFormat="1" x14ac:dyDescent="0.25">
      <c r="A3968" s="12"/>
      <c r="F3968" s="83"/>
      <c r="G3968" s="51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</row>
    <row r="3969" spans="1:98" s="6" customFormat="1" x14ac:dyDescent="0.25">
      <c r="A3969" s="12"/>
      <c r="F3969" s="83"/>
      <c r="G3969" s="51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</row>
    <row r="3970" spans="1:98" s="6" customFormat="1" x14ac:dyDescent="0.25">
      <c r="A3970" s="12"/>
      <c r="F3970" s="83"/>
      <c r="G3970" s="51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</row>
    <row r="3971" spans="1:98" s="6" customFormat="1" x14ac:dyDescent="0.25">
      <c r="A3971" s="12"/>
      <c r="F3971" s="83"/>
      <c r="G3971" s="51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</row>
    <row r="3972" spans="1:98" s="6" customFormat="1" x14ac:dyDescent="0.25">
      <c r="A3972" s="12"/>
      <c r="F3972" s="83"/>
      <c r="G3972" s="51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</row>
    <row r="3973" spans="1:98" s="6" customFormat="1" x14ac:dyDescent="0.25">
      <c r="A3973" s="12"/>
      <c r="F3973" s="83"/>
      <c r="G3973" s="51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</row>
    <row r="3974" spans="1:98" s="6" customFormat="1" x14ac:dyDescent="0.25">
      <c r="A3974" s="12"/>
      <c r="F3974" s="83"/>
      <c r="G3974" s="51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</row>
    <row r="3975" spans="1:98" s="6" customFormat="1" x14ac:dyDescent="0.25">
      <c r="A3975" s="12"/>
      <c r="F3975" s="83"/>
      <c r="G3975" s="51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</row>
    <row r="3976" spans="1:98" s="6" customFormat="1" x14ac:dyDescent="0.25">
      <c r="A3976" s="12"/>
      <c r="F3976" s="83"/>
      <c r="G3976" s="51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</row>
    <row r="3977" spans="1:98" s="6" customFormat="1" x14ac:dyDescent="0.25">
      <c r="A3977" s="12"/>
      <c r="F3977" s="83"/>
      <c r="G3977" s="51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</row>
    <row r="3978" spans="1:98" s="6" customFormat="1" x14ac:dyDescent="0.25">
      <c r="A3978" s="12"/>
      <c r="F3978" s="83"/>
      <c r="G3978" s="51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</row>
    <row r="3979" spans="1:98" s="6" customFormat="1" x14ac:dyDescent="0.25">
      <c r="A3979" s="12"/>
      <c r="F3979" s="83"/>
      <c r="G3979" s="51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</row>
    <row r="3980" spans="1:98" s="6" customFormat="1" x14ac:dyDescent="0.25">
      <c r="A3980" s="12"/>
      <c r="F3980" s="83"/>
      <c r="G3980" s="51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</row>
    <row r="3981" spans="1:98" s="6" customFormat="1" x14ac:dyDescent="0.25">
      <c r="A3981" s="12"/>
      <c r="F3981" s="83"/>
      <c r="G3981" s="51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</row>
    <row r="3982" spans="1:98" s="6" customFormat="1" x14ac:dyDescent="0.25">
      <c r="A3982" s="12"/>
      <c r="F3982" s="83"/>
      <c r="G3982" s="51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</row>
    <row r="3983" spans="1:98" s="6" customFormat="1" x14ac:dyDescent="0.25">
      <c r="A3983" s="12"/>
      <c r="F3983" s="83"/>
      <c r="G3983" s="51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</row>
    <row r="3984" spans="1:98" s="6" customFormat="1" x14ac:dyDescent="0.25">
      <c r="A3984" s="12"/>
      <c r="F3984" s="83"/>
      <c r="G3984" s="51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</row>
    <row r="3985" spans="1:98" s="6" customFormat="1" x14ac:dyDescent="0.25">
      <c r="A3985" s="12"/>
      <c r="F3985" s="83"/>
      <c r="G3985" s="51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</row>
    <row r="3986" spans="1:98" s="6" customFormat="1" x14ac:dyDescent="0.25">
      <c r="A3986" s="12"/>
      <c r="F3986" s="83"/>
      <c r="G3986" s="51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</row>
    <row r="3987" spans="1:98" s="6" customFormat="1" x14ac:dyDescent="0.25">
      <c r="A3987" s="12"/>
      <c r="F3987" s="83"/>
      <c r="G3987" s="51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</row>
    <row r="3988" spans="1:98" s="6" customFormat="1" x14ac:dyDescent="0.25">
      <c r="A3988" s="12"/>
      <c r="F3988" s="83"/>
      <c r="G3988" s="51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</row>
    <row r="3989" spans="1:98" s="6" customFormat="1" x14ac:dyDescent="0.25">
      <c r="A3989" s="12"/>
      <c r="F3989" s="83"/>
      <c r="G3989" s="51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</row>
    <row r="3990" spans="1:98" s="6" customFormat="1" x14ac:dyDescent="0.25">
      <c r="A3990" s="12"/>
      <c r="F3990" s="83"/>
      <c r="G3990" s="51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</row>
    <row r="3991" spans="1:98" s="6" customFormat="1" x14ac:dyDescent="0.25">
      <c r="A3991" s="12"/>
      <c r="F3991" s="83"/>
      <c r="G3991" s="51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</row>
    <row r="3992" spans="1:98" s="6" customFormat="1" x14ac:dyDescent="0.25">
      <c r="A3992" s="12"/>
      <c r="F3992" s="83"/>
      <c r="G3992" s="51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</row>
    <row r="3993" spans="1:98" s="6" customFormat="1" x14ac:dyDescent="0.25">
      <c r="A3993" s="12"/>
      <c r="F3993" s="83"/>
      <c r="G3993" s="51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</row>
    <row r="3994" spans="1:98" s="6" customFormat="1" x14ac:dyDescent="0.25">
      <c r="A3994" s="12"/>
      <c r="F3994" s="83"/>
      <c r="G3994" s="51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</row>
    <row r="3995" spans="1:98" s="6" customFormat="1" x14ac:dyDescent="0.25">
      <c r="A3995" s="12"/>
      <c r="F3995" s="83"/>
      <c r="G3995" s="51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</row>
    <row r="3996" spans="1:98" s="6" customFormat="1" x14ac:dyDescent="0.25">
      <c r="A3996" s="12"/>
      <c r="F3996" s="83"/>
      <c r="G3996" s="51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</row>
    <row r="3997" spans="1:98" s="6" customFormat="1" x14ac:dyDescent="0.25">
      <c r="A3997" s="12"/>
      <c r="F3997" s="83"/>
      <c r="G3997" s="51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</row>
    <row r="3998" spans="1:98" s="6" customFormat="1" x14ac:dyDescent="0.25">
      <c r="A3998" s="12"/>
      <c r="F3998" s="83"/>
      <c r="G3998" s="51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</row>
    <row r="3999" spans="1:98" s="6" customFormat="1" x14ac:dyDescent="0.25">
      <c r="A3999" s="12"/>
      <c r="F3999" s="83"/>
      <c r="G3999" s="51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</row>
    <row r="4000" spans="1:98" s="6" customFormat="1" x14ac:dyDescent="0.25">
      <c r="A4000" s="12"/>
      <c r="F4000" s="83"/>
      <c r="G4000" s="51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</row>
    <row r="4001" spans="1:98" s="6" customFormat="1" x14ac:dyDescent="0.25">
      <c r="A4001" s="12"/>
      <c r="F4001" s="83"/>
      <c r="G4001" s="51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</row>
    <row r="4002" spans="1:98" s="6" customFormat="1" x14ac:dyDescent="0.25">
      <c r="A4002" s="12"/>
      <c r="F4002" s="83"/>
      <c r="G4002" s="51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</row>
    <row r="4003" spans="1:98" s="6" customFormat="1" x14ac:dyDescent="0.25">
      <c r="A4003" s="12"/>
      <c r="F4003" s="83"/>
      <c r="G4003" s="51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</row>
    <row r="4004" spans="1:98" s="6" customFormat="1" x14ac:dyDescent="0.25">
      <c r="A4004" s="12"/>
      <c r="F4004" s="83"/>
      <c r="G4004" s="51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</row>
    <row r="4005" spans="1:98" s="6" customFormat="1" x14ac:dyDescent="0.25">
      <c r="A4005" s="12"/>
      <c r="F4005" s="83"/>
      <c r="G4005" s="51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  <c r="CK4005" s="5"/>
      <c r="CL4005" s="5"/>
      <c r="CM4005" s="5"/>
      <c r="CN4005" s="5"/>
      <c r="CO4005" s="5"/>
      <c r="CP4005" s="5"/>
      <c r="CQ4005" s="5"/>
      <c r="CR4005" s="5"/>
      <c r="CS4005" s="5"/>
      <c r="CT4005" s="5"/>
    </row>
    <row r="4006" spans="1:98" s="6" customFormat="1" x14ac:dyDescent="0.25">
      <c r="A4006" s="12"/>
      <c r="F4006" s="83"/>
      <c r="G4006" s="51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  <c r="CK4006" s="5"/>
      <c r="CL4006" s="5"/>
      <c r="CM4006" s="5"/>
      <c r="CN4006" s="5"/>
      <c r="CO4006" s="5"/>
      <c r="CP4006" s="5"/>
      <c r="CQ4006" s="5"/>
      <c r="CR4006" s="5"/>
      <c r="CS4006" s="5"/>
      <c r="CT4006" s="5"/>
    </row>
    <row r="4007" spans="1:98" s="6" customFormat="1" x14ac:dyDescent="0.25">
      <c r="A4007" s="12"/>
      <c r="F4007" s="83"/>
      <c r="G4007" s="51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  <c r="CK4007" s="5"/>
      <c r="CL4007" s="5"/>
      <c r="CM4007" s="5"/>
      <c r="CN4007" s="5"/>
      <c r="CO4007" s="5"/>
      <c r="CP4007" s="5"/>
      <c r="CQ4007" s="5"/>
      <c r="CR4007" s="5"/>
      <c r="CS4007" s="5"/>
      <c r="CT4007" s="5"/>
    </row>
    <row r="4008" spans="1:98" s="6" customFormat="1" x14ac:dyDescent="0.25">
      <c r="A4008" s="12"/>
      <c r="F4008" s="83"/>
      <c r="G4008" s="51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  <c r="CK4008" s="5"/>
      <c r="CL4008" s="5"/>
      <c r="CM4008" s="5"/>
      <c r="CN4008" s="5"/>
      <c r="CO4008" s="5"/>
      <c r="CP4008" s="5"/>
      <c r="CQ4008" s="5"/>
      <c r="CR4008" s="5"/>
      <c r="CS4008" s="5"/>
      <c r="CT4008" s="5"/>
    </row>
    <row r="4009" spans="1:98" s="6" customFormat="1" x14ac:dyDescent="0.25">
      <c r="A4009" s="12"/>
      <c r="F4009" s="83"/>
      <c r="G4009" s="51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  <c r="CK4009" s="5"/>
      <c r="CL4009" s="5"/>
      <c r="CM4009" s="5"/>
      <c r="CN4009" s="5"/>
      <c r="CO4009" s="5"/>
      <c r="CP4009" s="5"/>
      <c r="CQ4009" s="5"/>
      <c r="CR4009" s="5"/>
      <c r="CS4009" s="5"/>
      <c r="CT4009" s="5"/>
    </row>
    <row r="4010" spans="1:98" s="6" customFormat="1" x14ac:dyDescent="0.25">
      <c r="A4010" s="12"/>
      <c r="F4010" s="83"/>
      <c r="G4010" s="51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  <c r="CK4010" s="5"/>
      <c r="CL4010" s="5"/>
      <c r="CM4010" s="5"/>
      <c r="CN4010" s="5"/>
      <c r="CO4010" s="5"/>
      <c r="CP4010" s="5"/>
      <c r="CQ4010" s="5"/>
      <c r="CR4010" s="5"/>
      <c r="CS4010" s="5"/>
      <c r="CT4010" s="5"/>
    </row>
    <row r="4011" spans="1:98" s="6" customFormat="1" x14ac:dyDescent="0.25">
      <c r="A4011" s="12"/>
      <c r="F4011" s="83"/>
      <c r="G4011" s="51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  <c r="CK4011" s="5"/>
      <c r="CL4011" s="5"/>
      <c r="CM4011" s="5"/>
      <c r="CN4011" s="5"/>
      <c r="CO4011" s="5"/>
      <c r="CP4011" s="5"/>
      <c r="CQ4011" s="5"/>
      <c r="CR4011" s="5"/>
      <c r="CS4011" s="5"/>
      <c r="CT4011" s="5"/>
    </row>
    <row r="4012" spans="1:98" s="6" customFormat="1" x14ac:dyDescent="0.25">
      <c r="A4012" s="12"/>
      <c r="F4012" s="83"/>
      <c r="G4012" s="51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  <c r="CK4012" s="5"/>
      <c r="CL4012" s="5"/>
      <c r="CM4012" s="5"/>
      <c r="CN4012" s="5"/>
      <c r="CO4012" s="5"/>
      <c r="CP4012" s="5"/>
      <c r="CQ4012" s="5"/>
      <c r="CR4012" s="5"/>
      <c r="CS4012" s="5"/>
      <c r="CT4012" s="5"/>
    </row>
    <row r="4013" spans="1:98" s="6" customFormat="1" x14ac:dyDescent="0.25">
      <c r="A4013" s="12"/>
      <c r="F4013" s="83"/>
      <c r="G4013" s="51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  <c r="CK4013" s="5"/>
      <c r="CL4013" s="5"/>
      <c r="CM4013" s="5"/>
      <c r="CN4013" s="5"/>
      <c r="CO4013" s="5"/>
      <c r="CP4013" s="5"/>
      <c r="CQ4013" s="5"/>
      <c r="CR4013" s="5"/>
      <c r="CS4013" s="5"/>
      <c r="CT4013" s="5"/>
    </row>
    <row r="4014" spans="1:98" s="6" customFormat="1" x14ac:dyDescent="0.25">
      <c r="A4014" s="12"/>
      <c r="F4014" s="83"/>
      <c r="G4014" s="51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  <c r="CK4014" s="5"/>
      <c r="CL4014" s="5"/>
      <c r="CM4014" s="5"/>
      <c r="CN4014" s="5"/>
      <c r="CO4014" s="5"/>
      <c r="CP4014" s="5"/>
      <c r="CQ4014" s="5"/>
      <c r="CR4014" s="5"/>
      <c r="CS4014" s="5"/>
      <c r="CT4014" s="5"/>
    </row>
    <row r="4015" spans="1:98" s="6" customFormat="1" x14ac:dyDescent="0.25">
      <c r="A4015" s="12"/>
      <c r="F4015" s="83"/>
      <c r="G4015" s="51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  <c r="CK4015" s="5"/>
      <c r="CL4015" s="5"/>
      <c r="CM4015" s="5"/>
      <c r="CN4015" s="5"/>
      <c r="CO4015" s="5"/>
      <c r="CP4015" s="5"/>
      <c r="CQ4015" s="5"/>
      <c r="CR4015" s="5"/>
      <c r="CS4015" s="5"/>
      <c r="CT4015" s="5"/>
    </row>
    <row r="4016" spans="1:98" s="6" customFormat="1" x14ac:dyDescent="0.25">
      <c r="A4016" s="12"/>
      <c r="F4016" s="83"/>
      <c r="G4016" s="51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  <c r="CK4016" s="5"/>
      <c r="CL4016" s="5"/>
      <c r="CM4016" s="5"/>
      <c r="CN4016" s="5"/>
      <c r="CO4016" s="5"/>
      <c r="CP4016" s="5"/>
      <c r="CQ4016" s="5"/>
      <c r="CR4016" s="5"/>
      <c r="CS4016" s="5"/>
      <c r="CT4016" s="5"/>
    </row>
    <row r="4017" spans="1:98" s="6" customFormat="1" x14ac:dyDescent="0.25">
      <c r="A4017" s="12"/>
      <c r="F4017" s="83"/>
      <c r="G4017" s="51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  <c r="CK4017" s="5"/>
      <c r="CL4017" s="5"/>
      <c r="CM4017" s="5"/>
      <c r="CN4017" s="5"/>
      <c r="CO4017" s="5"/>
      <c r="CP4017" s="5"/>
      <c r="CQ4017" s="5"/>
      <c r="CR4017" s="5"/>
      <c r="CS4017" s="5"/>
      <c r="CT4017" s="5"/>
    </row>
    <row r="4018" spans="1:98" s="6" customFormat="1" x14ac:dyDescent="0.25">
      <c r="A4018" s="12"/>
      <c r="F4018" s="83"/>
      <c r="G4018" s="51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  <c r="CK4018" s="5"/>
      <c r="CL4018" s="5"/>
      <c r="CM4018" s="5"/>
      <c r="CN4018" s="5"/>
      <c r="CO4018" s="5"/>
      <c r="CP4018" s="5"/>
      <c r="CQ4018" s="5"/>
      <c r="CR4018" s="5"/>
      <c r="CS4018" s="5"/>
      <c r="CT4018" s="5"/>
    </row>
    <row r="4019" spans="1:98" s="6" customFormat="1" x14ac:dyDescent="0.25">
      <c r="A4019" s="12"/>
      <c r="F4019" s="83"/>
      <c r="G4019" s="51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  <c r="CT4019" s="5"/>
    </row>
    <row r="4020" spans="1:98" s="6" customFormat="1" x14ac:dyDescent="0.25">
      <c r="A4020" s="12"/>
      <c r="F4020" s="83"/>
      <c r="G4020" s="51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  <c r="CK4020" s="5"/>
      <c r="CL4020" s="5"/>
      <c r="CM4020" s="5"/>
      <c r="CN4020" s="5"/>
      <c r="CO4020" s="5"/>
      <c r="CP4020" s="5"/>
      <c r="CQ4020" s="5"/>
      <c r="CR4020" s="5"/>
      <c r="CS4020" s="5"/>
      <c r="CT4020" s="5"/>
    </row>
    <row r="4021" spans="1:98" s="6" customFormat="1" x14ac:dyDescent="0.25">
      <c r="A4021" s="12"/>
      <c r="F4021" s="83"/>
      <c r="G4021" s="51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  <c r="CK4021" s="5"/>
      <c r="CL4021" s="5"/>
      <c r="CM4021" s="5"/>
      <c r="CN4021" s="5"/>
      <c r="CO4021" s="5"/>
      <c r="CP4021" s="5"/>
      <c r="CQ4021" s="5"/>
      <c r="CR4021" s="5"/>
      <c r="CS4021" s="5"/>
      <c r="CT4021" s="5"/>
    </row>
    <row r="4022" spans="1:98" s="6" customFormat="1" x14ac:dyDescent="0.25">
      <c r="A4022" s="12"/>
      <c r="F4022" s="83"/>
      <c r="G4022" s="51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  <c r="CK4022" s="5"/>
      <c r="CL4022" s="5"/>
      <c r="CM4022" s="5"/>
      <c r="CN4022" s="5"/>
      <c r="CO4022" s="5"/>
      <c r="CP4022" s="5"/>
      <c r="CQ4022" s="5"/>
      <c r="CR4022" s="5"/>
      <c r="CS4022" s="5"/>
      <c r="CT4022" s="5"/>
    </row>
    <row r="4023" spans="1:98" s="6" customFormat="1" x14ac:dyDescent="0.25">
      <c r="A4023" s="12"/>
      <c r="F4023" s="83"/>
      <c r="G4023" s="51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  <c r="CK4023" s="5"/>
      <c r="CL4023" s="5"/>
      <c r="CM4023" s="5"/>
      <c r="CN4023" s="5"/>
      <c r="CO4023" s="5"/>
      <c r="CP4023" s="5"/>
      <c r="CQ4023" s="5"/>
      <c r="CR4023" s="5"/>
      <c r="CS4023" s="5"/>
      <c r="CT4023" s="5"/>
    </row>
    <row r="4024" spans="1:98" s="6" customFormat="1" x14ac:dyDescent="0.25">
      <c r="A4024" s="12"/>
      <c r="F4024" s="83"/>
      <c r="G4024" s="51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  <c r="CK4024" s="5"/>
      <c r="CL4024" s="5"/>
      <c r="CM4024" s="5"/>
      <c r="CN4024" s="5"/>
      <c r="CO4024" s="5"/>
      <c r="CP4024" s="5"/>
      <c r="CQ4024" s="5"/>
      <c r="CR4024" s="5"/>
      <c r="CS4024" s="5"/>
      <c r="CT4024" s="5"/>
    </row>
    <row r="4025" spans="1:98" s="6" customFormat="1" x14ac:dyDescent="0.25">
      <c r="A4025" s="12"/>
      <c r="F4025" s="83"/>
      <c r="G4025" s="51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  <c r="CK4025" s="5"/>
      <c r="CL4025" s="5"/>
      <c r="CM4025" s="5"/>
      <c r="CN4025" s="5"/>
      <c r="CO4025" s="5"/>
      <c r="CP4025" s="5"/>
      <c r="CQ4025" s="5"/>
      <c r="CR4025" s="5"/>
      <c r="CS4025" s="5"/>
      <c r="CT4025" s="5"/>
    </row>
    <row r="4026" spans="1:98" s="6" customFormat="1" x14ac:dyDescent="0.25">
      <c r="A4026" s="12"/>
      <c r="F4026" s="83"/>
      <c r="G4026" s="51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  <c r="CK4026" s="5"/>
      <c r="CL4026" s="5"/>
      <c r="CM4026" s="5"/>
      <c r="CN4026" s="5"/>
      <c r="CO4026" s="5"/>
      <c r="CP4026" s="5"/>
      <c r="CQ4026" s="5"/>
      <c r="CR4026" s="5"/>
      <c r="CS4026" s="5"/>
      <c r="CT4026" s="5"/>
    </row>
    <row r="4027" spans="1:98" s="6" customFormat="1" x14ac:dyDescent="0.25">
      <c r="A4027" s="12"/>
      <c r="F4027" s="83"/>
      <c r="G4027" s="51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  <c r="CK4027" s="5"/>
      <c r="CL4027" s="5"/>
      <c r="CM4027" s="5"/>
      <c r="CN4027" s="5"/>
      <c r="CO4027" s="5"/>
      <c r="CP4027" s="5"/>
      <c r="CQ4027" s="5"/>
      <c r="CR4027" s="5"/>
      <c r="CS4027" s="5"/>
      <c r="CT4027" s="5"/>
    </row>
    <row r="4028" spans="1:98" s="6" customFormat="1" x14ac:dyDescent="0.25">
      <c r="A4028" s="12"/>
      <c r="F4028" s="83"/>
      <c r="G4028" s="51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  <c r="CK4028" s="5"/>
      <c r="CL4028" s="5"/>
      <c r="CM4028" s="5"/>
      <c r="CN4028" s="5"/>
      <c r="CO4028" s="5"/>
      <c r="CP4028" s="5"/>
      <c r="CQ4028" s="5"/>
      <c r="CR4028" s="5"/>
      <c r="CS4028" s="5"/>
      <c r="CT4028" s="5"/>
    </row>
    <row r="4029" spans="1:98" s="6" customFormat="1" x14ac:dyDescent="0.25">
      <c r="A4029" s="12"/>
      <c r="F4029" s="83"/>
      <c r="G4029" s="51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  <c r="CK4029" s="5"/>
      <c r="CL4029" s="5"/>
      <c r="CM4029" s="5"/>
      <c r="CN4029" s="5"/>
      <c r="CO4029" s="5"/>
      <c r="CP4029" s="5"/>
      <c r="CQ4029" s="5"/>
      <c r="CR4029" s="5"/>
      <c r="CS4029" s="5"/>
      <c r="CT4029" s="5"/>
    </row>
    <row r="4030" spans="1:98" s="6" customFormat="1" x14ac:dyDescent="0.25">
      <c r="A4030" s="12"/>
      <c r="F4030" s="83"/>
      <c r="G4030" s="51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  <c r="CK4030" s="5"/>
      <c r="CL4030" s="5"/>
      <c r="CM4030" s="5"/>
      <c r="CN4030" s="5"/>
      <c r="CO4030" s="5"/>
      <c r="CP4030" s="5"/>
      <c r="CQ4030" s="5"/>
      <c r="CR4030" s="5"/>
      <c r="CS4030" s="5"/>
      <c r="CT4030" s="5"/>
    </row>
    <row r="4031" spans="1:98" s="6" customFormat="1" x14ac:dyDescent="0.25">
      <c r="A4031" s="12"/>
      <c r="F4031" s="83"/>
      <c r="G4031" s="51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  <c r="CK4031" s="5"/>
      <c r="CL4031" s="5"/>
      <c r="CM4031" s="5"/>
      <c r="CN4031" s="5"/>
      <c r="CO4031" s="5"/>
      <c r="CP4031" s="5"/>
      <c r="CQ4031" s="5"/>
      <c r="CR4031" s="5"/>
      <c r="CS4031" s="5"/>
      <c r="CT4031" s="5"/>
    </row>
    <row r="4032" spans="1:98" s="6" customFormat="1" x14ac:dyDescent="0.25">
      <c r="A4032" s="12"/>
      <c r="F4032" s="83"/>
      <c r="G4032" s="51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  <c r="CK4032" s="5"/>
      <c r="CL4032" s="5"/>
      <c r="CM4032" s="5"/>
      <c r="CN4032" s="5"/>
      <c r="CO4032" s="5"/>
      <c r="CP4032" s="5"/>
      <c r="CQ4032" s="5"/>
      <c r="CR4032" s="5"/>
      <c r="CS4032" s="5"/>
      <c r="CT4032" s="5"/>
    </row>
    <row r="4033" spans="1:98" s="6" customFormat="1" x14ac:dyDescent="0.25">
      <c r="A4033" s="12"/>
      <c r="F4033" s="83"/>
      <c r="G4033" s="51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  <c r="CK4033" s="5"/>
      <c r="CL4033" s="5"/>
      <c r="CM4033" s="5"/>
      <c r="CN4033" s="5"/>
      <c r="CO4033" s="5"/>
      <c r="CP4033" s="5"/>
      <c r="CQ4033" s="5"/>
      <c r="CR4033" s="5"/>
      <c r="CS4033" s="5"/>
      <c r="CT4033" s="5"/>
    </row>
    <row r="4034" spans="1:98" s="6" customFormat="1" x14ac:dyDescent="0.25">
      <c r="A4034" s="12"/>
      <c r="F4034" s="83"/>
      <c r="G4034" s="51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  <c r="CK4034" s="5"/>
      <c r="CL4034" s="5"/>
      <c r="CM4034" s="5"/>
      <c r="CN4034" s="5"/>
      <c r="CO4034" s="5"/>
      <c r="CP4034" s="5"/>
      <c r="CQ4034" s="5"/>
      <c r="CR4034" s="5"/>
      <c r="CS4034" s="5"/>
      <c r="CT4034" s="5"/>
    </row>
    <row r="4035" spans="1:98" s="6" customFormat="1" x14ac:dyDescent="0.25">
      <c r="A4035" s="12"/>
      <c r="F4035" s="83"/>
      <c r="G4035" s="51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  <c r="CT4035" s="5"/>
    </row>
    <row r="4036" spans="1:98" s="6" customFormat="1" x14ac:dyDescent="0.25">
      <c r="A4036" s="12"/>
      <c r="F4036" s="83"/>
      <c r="G4036" s="51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  <c r="CK4036" s="5"/>
      <c r="CL4036" s="5"/>
      <c r="CM4036" s="5"/>
      <c r="CN4036" s="5"/>
      <c r="CO4036" s="5"/>
      <c r="CP4036" s="5"/>
      <c r="CQ4036" s="5"/>
      <c r="CR4036" s="5"/>
      <c r="CS4036" s="5"/>
      <c r="CT4036" s="5"/>
    </row>
    <row r="4037" spans="1:98" s="6" customFormat="1" x14ac:dyDescent="0.25">
      <c r="A4037" s="12"/>
      <c r="F4037" s="83"/>
      <c r="G4037" s="51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  <c r="CK4037" s="5"/>
      <c r="CL4037" s="5"/>
      <c r="CM4037" s="5"/>
      <c r="CN4037" s="5"/>
      <c r="CO4037" s="5"/>
      <c r="CP4037" s="5"/>
      <c r="CQ4037" s="5"/>
      <c r="CR4037" s="5"/>
      <c r="CS4037" s="5"/>
      <c r="CT4037" s="5"/>
    </row>
    <row r="4038" spans="1:98" s="6" customFormat="1" x14ac:dyDescent="0.25">
      <c r="A4038" s="12"/>
      <c r="F4038" s="83"/>
      <c r="G4038" s="51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  <c r="CK4038" s="5"/>
      <c r="CL4038" s="5"/>
      <c r="CM4038" s="5"/>
      <c r="CN4038" s="5"/>
      <c r="CO4038" s="5"/>
      <c r="CP4038" s="5"/>
      <c r="CQ4038" s="5"/>
      <c r="CR4038" s="5"/>
      <c r="CS4038" s="5"/>
      <c r="CT4038" s="5"/>
    </row>
    <row r="4039" spans="1:98" s="6" customFormat="1" x14ac:dyDescent="0.25">
      <c r="A4039" s="12"/>
      <c r="F4039" s="83"/>
      <c r="G4039" s="51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  <c r="CK4039" s="5"/>
      <c r="CL4039" s="5"/>
      <c r="CM4039" s="5"/>
      <c r="CN4039" s="5"/>
      <c r="CO4039" s="5"/>
      <c r="CP4039" s="5"/>
      <c r="CQ4039" s="5"/>
      <c r="CR4039" s="5"/>
      <c r="CS4039" s="5"/>
      <c r="CT4039" s="5"/>
    </row>
    <row r="4040" spans="1:98" s="6" customFormat="1" x14ac:dyDescent="0.25">
      <c r="A4040" s="12"/>
      <c r="F4040" s="83"/>
      <c r="G4040" s="51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  <c r="CK4040" s="5"/>
      <c r="CL4040" s="5"/>
      <c r="CM4040" s="5"/>
      <c r="CN4040" s="5"/>
      <c r="CO4040" s="5"/>
      <c r="CP4040" s="5"/>
      <c r="CQ4040" s="5"/>
      <c r="CR4040" s="5"/>
      <c r="CS4040" s="5"/>
      <c r="CT4040" s="5"/>
    </row>
    <row r="4041" spans="1:98" s="6" customFormat="1" x14ac:dyDescent="0.25">
      <c r="A4041" s="12"/>
      <c r="F4041" s="83"/>
      <c r="G4041" s="51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  <c r="CK4041" s="5"/>
      <c r="CL4041" s="5"/>
      <c r="CM4041" s="5"/>
      <c r="CN4041" s="5"/>
      <c r="CO4041" s="5"/>
      <c r="CP4041" s="5"/>
      <c r="CQ4041" s="5"/>
      <c r="CR4041" s="5"/>
      <c r="CS4041" s="5"/>
      <c r="CT4041" s="5"/>
    </row>
    <row r="4042" spans="1:98" s="6" customFormat="1" x14ac:dyDescent="0.25">
      <c r="A4042" s="12"/>
      <c r="F4042" s="83"/>
      <c r="G4042" s="51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  <c r="CK4042" s="5"/>
      <c r="CL4042" s="5"/>
      <c r="CM4042" s="5"/>
      <c r="CN4042" s="5"/>
      <c r="CO4042" s="5"/>
      <c r="CP4042" s="5"/>
      <c r="CQ4042" s="5"/>
      <c r="CR4042" s="5"/>
      <c r="CS4042" s="5"/>
      <c r="CT4042" s="5"/>
    </row>
    <row r="4043" spans="1:98" s="6" customFormat="1" x14ac:dyDescent="0.25">
      <c r="A4043" s="12"/>
      <c r="F4043" s="83"/>
      <c r="G4043" s="51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  <c r="CK4043" s="5"/>
      <c r="CL4043" s="5"/>
      <c r="CM4043" s="5"/>
      <c r="CN4043" s="5"/>
      <c r="CO4043" s="5"/>
      <c r="CP4043" s="5"/>
      <c r="CQ4043" s="5"/>
      <c r="CR4043" s="5"/>
      <c r="CS4043" s="5"/>
      <c r="CT4043" s="5"/>
    </row>
    <row r="4044" spans="1:98" s="6" customFormat="1" x14ac:dyDescent="0.25">
      <c r="A4044" s="12"/>
      <c r="F4044" s="83"/>
      <c r="G4044" s="51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  <c r="CK4044" s="5"/>
      <c r="CL4044" s="5"/>
      <c r="CM4044" s="5"/>
      <c r="CN4044" s="5"/>
      <c r="CO4044" s="5"/>
      <c r="CP4044" s="5"/>
      <c r="CQ4044" s="5"/>
      <c r="CR4044" s="5"/>
      <c r="CS4044" s="5"/>
      <c r="CT4044" s="5"/>
    </row>
    <row r="4045" spans="1:98" s="6" customFormat="1" x14ac:dyDescent="0.25">
      <c r="A4045" s="12"/>
      <c r="F4045" s="83"/>
      <c r="G4045" s="51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  <c r="CK4045" s="5"/>
      <c r="CL4045" s="5"/>
      <c r="CM4045" s="5"/>
      <c r="CN4045" s="5"/>
      <c r="CO4045" s="5"/>
      <c r="CP4045" s="5"/>
      <c r="CQ4045" s="5"/>
      <c r="CR4045" s="5"/>
      <c r="CS4045" s="5"/>
      <c r="CT4045" s="5"/>
    </row>
    <row r="4046" spans="1:98" s="6" customFormat="1" x14ac:dyDescent="0.25">
      <c r="A4046" s="12"/>
      <c r="F4046" s="83"/>
      <c r="G4046" s="51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  <c r="CK4046" s="5"/>
      <c r="CL4046" s="5"/>
      <c r="CM4046" s="5"/>
      <c r="CN4046" s="5"/>
      <c r="CO4046" s="5"/>
      <c r="CP4046" s="5"/>
      <c r="CQ4046" s="5"/>
      <c r="CR4046" s="5"/>
      <c r="CS4046" s="5"/>
      <c r="CT4046" s="5"/>
    </row>
    <row r="4047" spans="1:98" s="6" customFormat="1" x14ac:dyDescent="0.25">
      <c r="A4047" s="12"/>
      <c r="F4047" s="83"/>
      <c r="G4047" s="51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  <c r="CK4047" s="5"/>
      <c r="CL4047" s="5"/>
      <c r="CM4047" s="5"/>
      <c r="CN4047" s="5"/>
      <c r="CO4047" s="5"/>
      <c r="CP4047" s="5"/>
      <c r="CQ4047" s="5"/>
      <c r="CR4047" s="5"/>
      <c r="CS4047" s="5"/>
      <c r="CT4047" s="5"/>
    </row>
    <row r="4048" spans="1:98" s="6" customFormat="1" x14ac:dyDescent="0.25">
      <c r="A4048" s="12"/>
      <c r="F4048" s="83"/>
      <c r="G4048" s="51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  <c r="CK4048" s="5"/>
      <c r="CL4048" s="5"/>
      <c r="CM4048" s="5"/>
      <c r="CN4048" s="5"/>
      <c r="CO4048" s="5"/>
      <c r="CP4048" s="5"/>
      <c r="CQ4048" s="5"/>
      <c r="CR4048" s="5"/>
      <c r="CS4048" s="5"/>
      <c r="CT4048" s="5"/>
    </row>
    <row r="4049" spans="1:98" s="6" customFormat="1" x14ac:dyDescent="0.25">
      <c r="A4049" s="12"/>
      <c r="F4049" s="83"/>
      <c r="G4049" s="51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  <c r="CK4049" s="5"/>
      <c r="CL4049" s="5"/>
      <c r="CM4049" s="5"/>
      <c r="CN4049" s="5"/>
      <c r="CO4049" s="5"/>
      <c r="CP4049" s="5"/>
      <c r="CQ4049" s="5"/>
      <c r="CR4049" s="5"/>
      <c r="CS4049" s="5"/>
      <c r="CT4049" s="5"/>
    </row>
    <row r="4050" spans="1:98" s="6" customFormat="1" x14ac:dyDescent="0.25">
      <c r="A4050" s="12"/>
      <c r="F4050" s="83"/>
      <c r="G4050" s="51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  <c r="CK4050" s="5"/>
      <c r="CL4050" s="5"/>
      <c r="CM4050" s="5"/>
      <c r="CN4050" s="5"/>
      <c r="CO4050" s="5"/>
      <c r="CP4050" s="5"/>
      <c r="CQ4050" s="5"/>
      <c r="CR4050" s="5"/>
      <c r="CS4050" s="5"/>
      <c r="CT4050" s="5"/>
    </row>
    <row r="4051" spans="1:98" s="6" customFormat="1" x14ac:dyDescent="0.25">
      <c r="A4051" s="12"/>
      <c r="F4051" s="83"/>
      <c r="G4051" s="51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  <c r="CK4051" s="5"/>
      <c r="CL4051" s="5"/>
      <c r="CM4051" s="5"/>
      <c r="CN4051" s="5"/>
      <c r="CO4051" s="5"/>
      <c r="CP4051" s="5"/>
      <c r="CQ4051" s="5"/>
      <c r="CR4051" s="5"/>
      <c r="CS4051" s="5"/>
      <c r="CT4051" s="5"/>
    </row>
    <row r="4052" spans="1:98" s="6" customFormat="1" x14ac:dyDescent="0.25">
      <c r="A4052" s="12"/>
      <c r="F4052" s="83"/>
      <c r="G4052" s="51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  <c r="CK4052" s="5"/>
      <c r="CL4052" s="5"/>
      <c r="CM4052" s="5"/>
      <c r="CN4052" s="5"/>
      <c r="CO4052" s="5"/>
      <c r="CP4052" s="5"/>
      <c r="CQ4052" s="5"/>
      <c r="CR4052" s="5"/>
      <c r="CS4052" s="5"/>
      <c r="CT4052" s="5"/>
    </row>
    <row r="4053" spans="1:98" s="6" customFormat="1" x14ac:dyDescent="0.25">
      <c r="A4053" s="12"/>
      <c r="F4053" s="83"/>
      <c r="G4053" s="51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  <c r="CK4053" s="5"/>
      <c r="CL4053" s="5"/>
      <c r="CM4053" s="5"/>
      <c r="CN4053" s="5"/>
      <c r="CO4053" s="5"/>
      <c r="CP4053" s="5"/>
      <c r="CQ4053" s="5"/>
      <c r="CR4053" s="5"/>
      <c r="CS4053" s="5"/>
      <c r="CT4053" s="5"/>
    </row>
    <row r="4054" spans="1:98" s="6" customFormat="1" x14ac:dyDescent="0.25">
      <c r="A4054" s="12"/>
      <c r="F4054" s="83"/>
      <c r="G4054" s="51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  <c r="CK4054" s="5"/>
      <c r="CL4054" s="5"/>
      <c r="CM4054" s="5"/>
      <c r="CN4054" s="5"/>
      <c r="CO4054" s="5"/>
      <c r="CP4054" s="5"/>
      <c r="CQ4054" s="5"/>
      <c r="CR4054" s="5"/>
      <c r="CS4054" s="5"/>
      <c r="CT4054" s="5"/>
    </row>
    <row r="4055" spans="1:98" s="6" customFormat="1" x14ac:dyDescent="0.25">
      <c r="A4055" s="12"/>
      <c r="F4055" s="83"/>
      <c r="G4055" s="51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  <c r="CK4055" s="5"/>
      <c r="CL4055" s="5"/>
      <c r="CM4055" s="5"/>
      <c r="CN4055" s="5"/>
      <c r="CO4055" s="5"/>
      <c r="CP4055" s="5"/>
      <c r="CQ4055" s="5"/>
      <c r="CR4055" s="5"/>
      <c r="CS4055" s="5"/>
      <c r="CT4055" s="5"/>
    </row>
    <row r="4056" spans="1:98" s="6" customFormat="1" x14ac:dyDescent="0.25">
      <c r="A4056" s="12"/>
      <c r="F4056" s="83"/>
      <c r="G4056" s="51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  <c r="CK4056" s="5"/>
      <c r="CL4056" s="5"/>
      <c r="CM4056" s="5"/>
      <c r="CN4056" s="5"/>
      <c r="CO4056" s="5"/>
      <c r="CP4056" s="5"/>
      <c r="CQ4056" s="5"/>
      <c r="CR4056" s="5"/>
      <c r="CS4056" s="5"/>
      <c r="CT4056" s="5"/>
    </row>
    <row r="4057" spans="1:98" s="6" customFormat="1" x14ac:dyDescent="0.25">
      <c r="A4057" s="12"/>
      <c r="F4057" s="83"/>
      <c r="G4057" s="51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  <c r="CK4057" s="5"/>
      <c r="CL4057" s="5"/>
      <c r="CM4057" s="5"/>
      <c r="CN4057" s="5"/>
      <c r="CO4057" s="5"/>
      <c r="CP4057" s="5"/>
      <c r="CQ4057" s="5"/>
      <c r="CR4057" s="5"/>
      <c r="CS4057" s="5"/>
      <c r="CT4057" s="5"/>
    </row>
    <row r="4058" spans="1:98" s="6" customFormat="1" x14ac:dyDescent="0.25">
      <c r="A4058" s="12"/>
      <c r="F4058" s="83"/>
      <c r="G4058" s="51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  <c r="CK4058" s="5"/>
      <c r="CL4058" s="5"/>
      <c r="CM4058" s="5"/>
      <c r="CN4058" s="5"/>
      <c r="CO4058" s="5"/>
      <c r="CP4058" s="5"/>
      <c r="CQ4058" s="5"/>
      <c r="CR4058" s="5"/>
      <c r="CS4058" s="5"/>
      <c r="CT4058" s="5"/>
    </row>
    <row r="4059" spans="1:98" s="6" customFormat="1" x14ac:dyDescent="0.25">
      <c r="A4059" s="12"/>
      <c r="F4059" s="83"/>
      <c r="G4059" s="51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  <c r="CK4059" s="5"/>
      <c r="CL4059" s="5"/>
      <c r="CM4059" s="5"/>
      <c r="CN4059" s="5"/>
      <c r="CO4059" s="5"/>
      <c r="CP4059" s="5"/>
      <c r="CQ4059" s="5"/>
      <c r="CR4059" s="5"/>
      <c r="CS4059" s="5"/>
      <c r="CT4059" s="5"/>
    </row>
    <row r="4060" spans="1:98" s="6" customFormat="1" x14ac:dyDescent="0.25">
      <c r="A4060" s="12"/>
      <c r="F4060" s="83"/>
      <c r="G4060" s="51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  <c r="CK4060" s="5"/>
      <c r="CL4060" s="5"/>
      <c r="CM4060" s="5"/>
      <c r="CN4060" s="5"/>
      <c r="CO4060" s="5"/>
      <c r="CP4060" s="5"/>
      <c r="CQ4060" s="5"/>
      <c r="CR4060" s="5"/>
      <c r="CS4060" s="5"/>
      <c r="CT4060" s="5"/>
    </row>
    <row r="4061" spans="1:98" s="6" customFormat="1" x14ac:dyDescent="0.25">
      <c r="A4061" s="12"/>
      <c r="F4061" s="83"/>
      <c r="G4061" s="51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  <c r="CK4061" s="5"/>
      <c r="CL4061" s="5"/>
      <c r="CM4061" s="5"/>
      <c r="CN4061" s="5"/>
      <c r="CO4061" s="5"/>
      <c r="CP4061" s="5"/>
      <c r="CQ4061" s="5"/>
      <c r="CR4061" s="5"/>
      <c r="CS4061" s="5"/>
      <c r="CT4061" s="5"/>
    </row>
    <row r="4062" spans="1:98" s="6" customFormat="1" x14ac:dyDescent="0.25">
      <c r="A4062" s="12"/>
      <c r="F4062" s="83"/>
      <c r="G4062" s="51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  <c r="CK4062" s="5"/>
      <c r="CL4062" s="5"/>
      <c r="CM4062" s="5"/>
      <c r="CN4062" s="5"/>
      <c r="CO4062" s="5"/>
      <c r="CP4062" s="5"/>
      <c r="CQ4062" s="5"/>
      <c r="CR4062" s="5"/>
      <c r="CS4062" s="5"/>
      <c r="CT4062" s="5"/>
    </row>
    <row r="4063" spans="1:98" s="6" customFormat="1" x14ac:dyDescent="0.25">
      <c r="A4063" s="12"/>
      <c r="F4063" s="83"/>
      <c r="G4063" s="51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  <c r="CK4063" s="5"/>
      <c r="CL4063" s="5"/>
      <c r="CM4063" s="5"/>
      <c r="CN4063" s="5"/>
      <c r="CO4063" s="5"/>
      <c r="CP4063" s="5"/>
      <c r="CQ4063" s="5"/>
      <c r="CR4063" s="5"/>
      <c r="CS4063" s="5"/>
      <c r="CT4063" s="5"/>
    </row>
    <row r="4064" spans="1:98" s="6" customFormat="1" x14ac:dyDescent="0.25">
      <c r="A4064" s="12"/>
      <c r="F4064" s="83"/>
      <c r="G4064" s="51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  <c r="CK4064" s="5"/>
      <c r="CL4064" s="5"/>
      <c r="CM4064" s="5"/>
      <c r="CN4064" s="5"/>
      <c r="CO4064" s="5"/>
      <c r="CP4064" s="5"/>
      <c r="CQ4064" s="5"/>
      <c r="CR4064" s="5"/>
      <c r="CS4064" s="5"/>
      <c r="CT4064" s="5"/>
    </row>
    <row r="4065" spans="1:98" s="6" customFormat="1" x14ac:dyDescent="0.25">
      <c r="A4065" s="12"/>
      <c r="F4065" s="83"/>
      <c r="G4065" s="51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  <c r="CK4065" s="5"/>
      <c r="CL4065" s="5"/>
      <c r="CM4065" s="5"/>
      <c r="CN4065" s="5"/>
      <c r="CO4065" s="5"/>
      <c r="CP4065" s="5"/>
      <c r="CQ4065" s="5"/>
      <c r="CR4065" s="5"/>
      <c r="CS4065" s="5"/>
      <c r="CT4065" s="5"/>
    </row>
    <row r="4066" spans="1:98" s="6" customFormat="1" x14ac:dyDescent="0.25">
      <c r="A4066" s="12"/>
      <c r="F4066" s="83"/>
      <c r="G4066" s="51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  <c r="CK4066" s="5"/>
      <c r="CL4066" s="5"/>
      <c r="CM4066" s="5"/>
      <c r="CN4066" s="5"/>
      <c r="CO4066" s="5"/>
      <c r="CP4066" s="5"/>
      <c r="CQ4066" s="5"/>
      <c r="CR4066" s="5"/>
      <c r="CS4066" s="5"/>
      <c r="CT4066" s="5"/>
    </row>
    <row r="4067" spans="1:98" s="6" customFormat="1" x14ac:dyDescent="0.25">
      <c r="A4067" s="12"/>
      <c r="F4067" s="83"/>
      <c r="G4067" s="51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  <c r="CK4067" s="5"/>
      <c r="CL4067" s="5"/>
      <c r="CM4067" s="5"/>
      <c r="CN4067" s="5"/>
      <c r="CO4067" s="5"/>
      <c r="CP4067" s="5"/>
      <c r="CQ4067" s="5"/>
      <c r="CR4067" s="5"/>
      <c r="CS4067" s="5"/>
      <c r="CT4067" s="5"/>
    </row>
    <row r="4068" spans="1:98" s="6" customFormat="1" x14ac:dyDescent="0.25">
      <c r="A4068" s="12"/>
      <c r="F4068" s="83"/>
      <c r="G4068" s="51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  <c r="CK4068" s="5"/>
      <c r="CL4068" s="5"/>
      <c r="CM4068" s="5"/>
      <c r="CN4068" s="5"/>
      <c r="CO4068" s="5"/>
      <c r="CP4068" s="5"/>
      <c r="CQ4068" s="5"/>
      <c r="CR4068" s="5"/>
      <c r="CS4068" s="5"/>
      <c r="CT4068" s="5"/>
    </row>
    <row r="4069" spans="1:98" s="6" customFormat="1" x14ac:dyDescent="0.25">
      <c r="A4069" s="12"/>
      <c r="F4069" s="83"/>
      <c r="G4069" s="51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  <c r="CK4069" s="5"/>
      <c r="CL4069" s="5"/>
      <c r="CM4069" s="5"/>
      <c r="CN4069" s="5"/>
      <c r="CO4069" s="5"/>
      <c r="CP4069" s="5"/>
      <c r="CQ4069" s="5"/>
      <c r="CR4069" s="5"/>
      <c r="CS4069" s="5"/>
      <c r="CT4069" s="5"/>
    </row>
    <row r="4070" spans="1:98" s="6" customFormat="1" x14ac:dyDescent="0.25">
      <c r="A4070" s="12"/>
      <c r="F4070" s="83"/>
      <c r="G4070" s="51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  <c r="CK4070" s="5"/>
      <c r="CL4070" s="5"/>
      <c r="CM4070" s="5"/>
      <c r="CN4070" s="5"/>
      <c r="CO4070" s="5"/>
      <c r="CP4070" s="5"/>
      <c r="CQ4070" s="5"/>
      <c r="CR4070" s="5"/>
      <c r="CS4070" s="5"/>
      <c r="CT4070" s="5"/>
    </row>
    <row r="4071" spans="1:98" s="6" customFormat="1" x14ac:dyDescent="0.25">
      <c r="A4071" s="12"/>
      <c r="F4071" s="83"/>
      <c r="G4071" s="51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  <c r="CK4071" s="5"/>
      <c r="CL4071" s="5"/>
      <c r="CM4071" s="5"/>
      <c r="CN4071" s="5"/>
      <c r="CO4071" s="5"/>
      <c r="CP4071" s="5"/>
      <c r="CQ4071" s="5"/>
      <c r="CR4071" s="5"/>
      <c r="CS4071" s="5"/>
      <c r="CT4071" s="5"/>
    </row>
    <row r="4072" spans="1:98" s="6" customFormat="1" x14ac:dyDescent="0.25">
      <c r="A4072" s="12"/>
      <c r="F4072" s="83"/>
      <c r="G4072" s="51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  <c r="CK4072" s="5"/>
      <c r="CL4072" s="5"/>
      <c r="CM4072" s="5"/>
      <c r="CN4072" s="5"/>
      <c r="CO4072" s="5"/>
      <c r="CP4072" s="5"/>
      <c r="CQ4072" s="5"/>
      <c r="CR4072" s="5"/>
      <c r="CS4072" s="5"/>
      <c r="CT4072" s="5"/>
    </row>
    <row r="4073" spans="1:98" s="6" customFormat="1" x14ac:dyDescent="0.25">
      <c r="A4073" s="12"/>
      <c r="F4073" s="83"/>
      <c r="G4073" s="51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  <c r="CK4073" s="5"/>
      <c r="CL4073" s="5"/>
      <c r="CM4073" s="5"/>
      <c r="CN4073" s="5"/>
      <c r="CO4073" s="5"/>
      <c r="CP4073" s="5"/>
      <c r="CQ4073" s="5"/>
      <c r="CR4073" s="5"/>
      <c r="CS4073" s="5"/>
      <c r="CT4073" s="5"/>
    </row>
    <row r="4074" spans="1:98" s="6" customFormat="1" x14ac:dyDescent="0.25">
      <c r="A4074" s="12"/>
      <c r="F4074" s="83"/>
      <c r="G4074" s="51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  <c r="CK4074" s="5"/>
      <c r="CL4074" s="5"/>
      <c r="CM4074" s="5"/>
      <c r="CN4074" s="5"/>
      <c r="CO4074" s="5"/>
      <c r="CP4074" s="5"/>
      <c r="CQ4074" s="5"/>
      <c r="CR4074" s="5"/>
      <c r="CS4074" s="5"/>
      <c r="CT4074" s="5"/>
    </row>
    <row r="4075" spans="1:98" s="6" customFormat="1" x14ac:dyDescent="0.25">
      <c r="A4075" s="12"/>
      <c r="F4075" s="83"/>
      <c r="G4075" s="51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  <c r="CK4075" s="5"/>
      <c r="CL4075" s="5"/>
      <c r="CM4075" s="5"/>
      <c r="CN4075" s="5"/>
      <c r="CO4075" s="5"/>
      <c r="CP4075" s="5"/>
      <c r="CQ4075" s="5"/>
      <c r="CR4075" s="5"/>
      <c r="CS4075" s="5"/>
      <c r="CT4075" s="5"/>
    </row>
    <row r="4076" spans="1:98" s="6" customFormat="1" x14ac:dyDescent="0.25">
      <c r="A4076" s="12"/>
      <c r="F4076" s="83"/>
      <c r="G4076" s="51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  <c r="CK4076" s="5"/>
      <c r="CL4076" s="5"/>
      <c r="CM4076" s="5"/>
      <c r="CN4076" s="5"/>
      <c r="CO4076" s="5"/>
      <c r="CP4076" s="5"/>
      <c r="CQ4076" s="5"/>
      <c r="CR4076" s="5"/>
      <c r="CS4076" s="5"/>
      <c r="CT4076" s="5"/>
    </row>
    <row r="4077" spans="1:98" s="6" customFormat="1" x14ac:dyDescent="0.25">
      <c r="A4077" s="12"/>
      <c r="F4077" s="83"/>
      <c r="G4077" s="51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  <c r="CK4077" s="5"/>
      <c r="CL4077" s="5"/>
      <c r="CM4077" s="5"/>
      <c r="CN4077" s="5"/>
      <c r="CO4077" s="5"/>
      <c r="CP4077" s="5"/>
      <c r="CQ4077" s="5"/>
      <c r="CR4077" s="5"/>
      <c r="CS4077" s="5"/>
      <c r="CT4077" s="5"/>
    </row>
    <row r="4078" spans="1:98" s="6" customFormat="1" x14ac:dyDescent="0.25">
      <c r="A4078" s="12"/>
      <c r="F4078" s="83"/>
      <c r="G4078" s="51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  <c r="CK4078" s="5"/>
      <c r="CL4078" s="5"/>
      <c r="CM4078" s="5"/>
      <c r="CN4078" s="5"/>
      <c r="CO4078" s="5"/>
      <c r="CP4078" s="5"/>
      <c r="CQ4078" s="5"/>
      <c r="CR4078" s="5"/>
      <c r="CS4078" s="5"/>
      <c r="CT4078" s="5"/>
    </row>
    <row r="4079" spans="1:98" s="6" customFormat="1" x14ac:dyDescent="0.25">
      <c r="A4079" s="12"/>
      <c r="F4079" s="83"/>
      <c r="G4079" s="51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  <c r="CK4079" s="5"/>
      <c r="CL4079" s="5"/>
      <c r="CM4079" s="5"/>
      <c r="CN4079" s="5"/>
      <c r="CO4079" s="5"/>
      <c r="CP4079" s="5"/>
      <c r="CQ4079" s="5"/>
      <c r="CR4079" s="5"/>
      <c r="CS4079" s="5"/>
      <c r="CT4079" s="5"/>
    </row>
    <row r="4080" spans="1:98" s="6" customFormat="1" x14ac:dyDescent="0.25">
      <c r="A4080" s="12"/>
      <c r="F4080" s="83"/>
      <c r="G4080" s="51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  <c r="CK4080" s="5"/>
      <c r="CL4080" s="5"/>
      <c r="CM4080" s="5"/>
      <c r="CN4080" s="5"/>
      <c r="CO4080" s="5"/>
      <c r="CP4080" s="5"/>
      <c r="CQ4080" s="5"/>
      <c r="CR4080" s="5"/>
      <c r="CS4080" s="5"/>
      <c r="CT4080" s="5"/>
    </row>
    <row r="4081" spans="1:98" s="6" customFormat="1" x14ac:dyDescent="0.25">
      <c r="A4081" s="12"/>
      <c r="F4081" s="83"/>
      <c r="G4081" s="51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  <c r="CK4081" s="5"/>
      <c r="CL4081" s="5"/>
      <c r="CM4081" s="5"/>
      <c r="CN4081" s="5"/>
      <c r="CO4081" s="5"/>
      <c r="CP4081" s="5"/>
      <c r="CQ4081" s="5"/>
      <c r="CR4081" s="5"/>
      <c r="CS4081" s="5"/>
      <c r="CT4081" s="5"/>
    </row>
    <row r="4082" spans="1:98" s="6" customFormat="1" x14ac:dyDescent="0.25">
      <c r="A4082" s="12"/>
      <c r="F4082" s="83"/>
      <c r="G4082" s="51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  <c r="CK4082" s="5"/>
      <c r="CL4082" s="5"/>
      <c r="CM4082" s="5"/>
      <c r="CN4082" s="5"/>
      <c r="CO4082" s="5"/>
      <c r="CP4082" s="5"/>
      <c r="CQ4082" s="5"/>
      <c r="CR4082" s="5"/>
      <c r="CS4082" s="5"/>
      <c r="CT4082" s="5"/>
    </row>
    <row r="4083" spans="1:98" s="6" customFormat="1" x14ac:dyDescent="0.25">
      <c r="A4083" s="12"/>
      <c r="F4083" s="83"/>
      <c r="G4083" s="51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  <c r="CK4083" s="5"/>
      <c r="CL4083" s="5"/>
      <c r="CM4083" s="5"/>
      <c r="CN4083" s="5"/>
      <c r="CO4083" s="5"/>
      <c r="CP4083" s="5"/>
      <c r="CQ4083" s="5"/>
      <c r="CR4083" s="5"/>
      <c r="CS4083" s="5"/>
      <c r="CT4083" s="5"/>
    </row>
    <row r="4084" spans="1:98" s="6" customFormat="1" x14ac:dyDescent="0.25">
      <c r="A4084" s="12"/>
      <c r="F4084" s="83"/>
      <c r="G4084" s="51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  <c r="CK4084" s="5"/>
      <c r="CL4084" s="5"/>
      <c r="CM4084" s="5"/>
      <c r="CN4084" s="5"/>
      <c r="CO4084" s="5"/>
      <c r="CP4084" s="5"/>
      <c r="CQ4084" s="5"/>
      <c r="CR4084" s="5"/>
      <c r="CS4084" s="5"/>
      <c r="CT4084" s="5"/>
    </row>
    <row r="4085" spans="1:98" s="6" customFormat="1" x14ac:dyDescent="0.25">
      <c r="A4085" s="12"/>
      <c r="F4085" s="83"/>
      <c r="G4085" s="51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  <c r="CK4085" s="5"/>
      <c r="CL4085" s="5"/>
      <c r="CM4085" s="5"/>
      <c r="CN4085" s="5"/>
      <c r="CO4085" s="5"/>
      <c r="CP4085" s="5"/>
      <c r="CQ4085" s="5"/>
      <c r="CR4085" s="5"/>
      <c r="CS4085" s="5"/>
      <c r="CT4085" s="5"/>
    </row>
    <row r="4086" spans="1:98" s="6" customFormat="1" x14ac:dyDescent="0.25">
      <c r="A4086" s="12"/>
      <c r="F4086" s="83"/>
      <c r="G4086" s="51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  <c r="CK4086" s="5"/>
      <c r="CL4086" s="5"/>
      <c r="CM4086" s="5"/>
      <c r="CN4086" s="5"/>
      <c r="CO4086" s="5"/>
      <c r="CP4086" s="5"/>
      <c r="CQ4086" s="5"/>
      <c r="CR4086" s="5"/>
      <c r="CS4086" s="5"/>
      <c r="CT4086" s="5"/>
    </row>
    <row r="4087" spans="1:98" s="6" customFormat="1" x14ac:dyDescent="0.25">
      <c r="A4087" s="12"/>
      <c r="F4087" s="83"/>
      <c r="G4087" s="51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  <c r="CK4087" s="5"/>
      <c r="CL4087" s="5"/>
      <c r="CM4087" s="5"/>
      <c r="CN4087" s="5"/>
      <c r="CO4087" s="5"/>
      <c r="CP4087" s="5"/>
      <c r="CQ4087" s="5"/>
      <c r="CR4087" s="5"/>
      <c r="CS4087" s="5"/>
      <c r="CT4087" s="5"/>
    </row>
    <row r="4088" spans="1:98" s="6" customFormat="1" x14ac:dyDescent="0.25">
      <c r="A4088" s="12"/>
      <c r="F4088" s="83"/>
      <c r="G4088" s="51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  <c r="CK4088" s="5"/>
      <c r="CL4088" s="5"/>
      <c r="CM4088" s="5"/>
      <c r="CN4088" s="5"/>
      <c r="CO4088" s="5"/>
      <c r="CP4088" s="5"/>
      <c r="CQ4088" s="5"/>
      <c r="CR4088" s="5"/>
      <c r="CS4088" s="5"/>
      <c r="CT4088" s="5"/>
    </row>
    <row r="4089" spans="1:98" s="6" customFormat="1" x14ac:dyDescent="0.25">
      <c r="A4089" s="12"/>
      <c r="F4089" s="83"/>
      <c r="G4089" s="51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  <c r="CK4089" s="5"/>
      <c r="CL4089" s="5"/>
      <c r="CM4089" s="5"/>
      <c r="CN4089" s="5"/>
      <c r="CO4089" s="5"/>
      <c r="CP4089" s="5"/>
      <c r="CQ4089" s="5"/>
      <c r="CR4089" s="5"/>
      <c r="CS4089" s="5"/>
      <c r="CT4089" s="5"/>
    </row>
    <row r="4090" spans="1:98" s="6" customFormat="1" x14ac:dyDescent="0.25">
      <c r="A4090" s="12"/>
      <c r="F4090" s="83"/>
      <c r="G4090" s="51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  <c r="CK4090" s="5"/>
      <c r="CL4090" s="5"/>
      <c r="CM4090" s="5"/>
      <c r="CN4090" s="5"/>
      <c r="CO4090" s="5"/>
      <c r="CP4090" s="5"/>
      <c r="CQ4090" s="5"/>
      <c r="CR4090" s="5"/>
      <c r="CS4090" s="5"/>
      <c r="CT4090" s="5"/>
    </row>
    <row r="4091" spans="1:98" s="6" customFormat="1" x14ac:dyDescent="0.25">
      <c r="A4091" s="12"/>
      <c r="F4091" s="83"/>
      <c r="G4091" s="51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  <c r="CK4091" s="5"/>
      <c r="CL4091" s="5"/>
      <c r="CM4091" s="5"/>
      <c r="CN4091" s="5"/>
      <c r="CO4091" s="5"/>
      <c r="CP4091" s="5"/>
      <c r="CQ4091" s="5"/>
      <c r="CR4091" s="5"/>
      <c r="CS4091" s="5"/>
      <c r="CT4091" s="5"/>
    </row>
    <row r="4092" spans="1:98" s="6" customFormat="1" x14ac:dyDescent="0.25">
      <c r="A4092" s="12"/>
      <c r="F4092" s="83"/>
      <c r="G4092" s="51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  <c r="CK4092" s="5"/>
      <c r="CL4092" s="5"/>
      <c r="CM4092" s="5"/>
      <c r="CN4092" s="5"/>
      <c r="CO4092" s="5"/>
      <c r="CP4092" s="5"/>
      <c r="CQ4092" s="5"/>
      <c r="CR4092" s="5"/>
      <c r="CS4092" s="5"/>
      <c r="CT4092" s="5"/>
    </row>
    <row r="4093" spans="1:98" s="6" customFormat="1" x14ac:dyDescent="0.25">
      <c r="A4093" s="12"/>
      <c r="F4093" s="83"/>
      <c r="G4093" s="51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  <c r="CK4093" s="5"/>
      <c r="CL4093" s="5"/>
      <c r="CM4093" s="5"/>
      <c r="CN4093" s="5"/>
      <c r="CO4093" s="5"/>
      <c r="CP4093" s="5"/>
      <c r="CQ4093" s="5"/>
      <c r="CR4093" s="5"/>
      <c r="CS4093" s="5"/>
      <c r="CT4093" s="5"/>
    </row>
    <row r="4094" spans="1:98" s="6" customFormat="1" x14ac:dyDescent="0.25">
      <c r="A4094" s="12"/>
      <c r="F4094" s="83"/>
      <c r="G4094" s="51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  <c r="CK4094" s="5"/>
      <c r="CL4094" s="5"/>
      <c r="CM4094" s="5"/>
      <c r="CN4094" s="5"/>
      <c r="CO4094" s="5"/>
      <c r="CP4094" s="5"/>
      <c r="CQ4094" s="5"/>
      <c r="CR4094" s="5"/>
      <c r="CS4094" s="5"/>
      <c r="CT4094" s="5"/>
    </row>
    <row r="4095" spans="1:98" s="6" customFormat="1" x14ac:dyDescent="0.25">
      <c r="A4095" s="12"/>
      <c r="F4095" s="83"/>
      <c r="G4095" s="51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  <c r="CK4095" s="5"/>
      <c r="CL4095" s="5"/>
      <c r="CM4095" s="5"/>
      <c r="CN4095" s="5"/>
      <c r="CO4095" s="5"/>
      <c r="CP4095" s="5"/>
      <c r="CQ4095" s="5"/>
      <c r="CR4095" s="5"/>
      <c r="CS4095" s="5"/>
      <c r="CT4095" s="5"/>
    </row>
    <row r="4096" spans="1:98" s="6" customFormat="1" x14ac:dyDescent="0.25">
      <c r="A4096" s="12"/>
      <c r="F4096" s="83"/>
      <c r="G4096" s="51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  <c r="CK4096" s="5"/>
      <c r="CL4096" s="5"/>
      <c r="CM4096" s="5"/>
      <c r="CN4096" s="5"/>
      <c r="CO4096" s="5"/>
      <c r="CP4096" s="5"/>
      <c r="CQ4096" s="5"/>
      <c r="CR4096" s="5"/>
      <c r="CS4096" s="5"/>
      <c r="CT4096" s="5"/>
    </row>
    <row r="4097" spans="1:98" s="6" customFormat="1" x14ac:dyDescent="0.25">
      <c r="A4097" s="12"/>
      <c r="F4097" s="83"/>
      <c r="G4097" s="51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  <c r="CK4097" s="5"/>
      <c r="CL4097" s="5"/>
      <c r="CM4097" s="5"/>
      <c r="CN4097" s="5"/>
      <c r="CO4097" s="5"/>
      <c r="CP4097" s="5"/>
      <c r="CQ4097" s="5"/>
      <c r="CR4097" s="5"/>
      <c r="CS4097" s="5"/>
      <c r="CT4097" s="5"/>
    </row>
    <row r="4098" spans="1:98" s="6" customFormat="1" x14ac:dyDescent="0.25">
      <c r="A4098" s="12"/>
      <c r="F4098" s="83"/>
      <c r="G4098" s="51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  <c r="CK4098" s="5"/>
      <c r="CL4098" s="5"/>
      <c r="CM4098" s="5"/>
      <c r="CN4098" s="5"/>
      <c r="CO4098" s="5"/>
      <c r="CP4098" s="5"/>
      <c r="CQ4098" s="5"/>
      <c r="CR4098" s="5"/>
      <c r="CS4098" s="5"/>
      <c r="CT4098" s="5"/>
    </row>
    <row r="4099" spans="1:98" s="6" customFormat="1" x14ac:dyDescent="0.25">
      <c r="A4099" s="12"/>
      <c r="F4099" s="83"/>
      <c r="G4099" s="51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  <c r="CK4099" s="5"/>
      <c r="CL4099" s="5"/>
      <c r="CM4099" s="5"/>
      <c r="CN4099" s="5"/>
      <c r="CO4099" s="5"/>
      <c r="CP4099" s="5"/>
      <c r="CQ4099" s="5"/>
      <c r="CR4099" s="5"/>
      <c r="CS4099" s="5"/>
      <c r="CT4099" s="5"/>
    </row>
    <row r="4100" spans="1:98" s="6" customFormat="1" x14ac:dyDescent="0.25">
      <c r="A4100" s="12"/>
      <c r="F4100" s="83"/>
      <c r="G4100" s="51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  <c r="CK4100" s="5"/>
      <c r="CL4100" s="5"/>
      <c r="CM4100" s="5"/>
      <c r="CN4100" s="5"/>
      <c r="CO4100" s="5"/>
      <c r="CP4100" s="5"/>
      <c r="CQ4100" s="5"/>
      <c r="CR4100" s="5"/>
      <c r="CS4100" s="5"/>
      <c r="CT4100" s="5"/>
    </row>
    <row r="4101" spans="1:98" s="6" customFormat="1" x14ac:dyDescent="0.25">
      <c r="A4101" s="12"/>
      <c r="F4101" s="83"/>
      <c r="G4101" s="51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  <c r="CK4101" s="5"/>
      <c r="CL4101" s="5"/>
      <c r="CM4101" s="5"/>
      <c r="CN4101" s="5"/>
      <c r="CO4101" s="5"/>
      <c r="CP4101" s="5"/>
      <c r="CQ4101" s="5"/>
      <c r="CR4101" s="5"/>
      <c r="CS4101" s="5"/>
      <c r="CT4101" s="5"/>
    </row>
    <row r="4102" spans="1:98" s="6" customFormat="1" x14ac:dyDescent="0.25">
      <c r="A4102" s="12"/>
      <c r="F4102" s="83"/>
      <c r="G4102" s="51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  <c r="CK4102" s="5"/>
      <c r="CL4102" s="5"/>
      <c r="CM4102" s="5"/>
      <c r="CN4102" s="5"/>
      <c r="CO4102" s="5"/>
      <c r="CP4102" s="5"/>
      <c r="CQ4102" s="5"/>
      <c r="CR4102" s="5"/>
      <c r="CS4102" s="5"/>
      <c r="CT4102" s="5"/>
    </row>
    <row r="4103" spans="1:98" s="6" customFormat="1" x14ac:dyDescent="0.25">
      <c r="A4103" s="12"/>
      <c r="F4103" s="83"/>
      <c r="G4103" s="51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  <c r="CK4103" s="5"/>
      <c r="CL4103" s="5"/>
      <c r="CM4103" s="5"/>
      <c r="CN4103" s="5"/>
      <c r="CO4103" s="5"/>
      <c r="CP4103" s="5"/>
      <c r="CQ4103" s="5"/>
      <c r="CR4103" s="5"/>
      <c r="CS4103" s="5"/>
      <c r="CT4103" s="5"/>
    </row>
    <row r="4104" spans="1:98" s="6" customFormat="1" x14ac:dyDescent="0.25">
      <c r="A4104" s="12"/>
      <c r="F4104" s="83"/>
      <c r="G4104" s="51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  <c r="CK4104" s="5"/>
      <c r="CL4104" s="5"/>
      <c r="CM4104" s="5"/>
      <c r="CN4104" s="5"/>
      <c r="CO4104" s="5"/>
      <c r="CP4104" s="5"/>
      <c r="CQ4104" s="5"/>
      <c r="CR4104" s="5"/>
      <c r="CS4104" s="5"/>
      <c r="CT4104" s="5"/>
    </row>
    <row r="4105" spans="1:98" s="6" customFormat="1" x14ac:dyDescent="0.25">
      <c r="A4105" s="12"/>
      <c r="F4105" s="83"/>
      <c r="G4105" s="51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  <c r="CK4105" s="5"/>
      <c r="CL4105" s="5"/>
      <c r="CM4105" s="5"/>
      <c r="CN4105" s="5"/>
      <c r="CO4105" s="5"/>
      <c r="CP4105" s="5"/>
      <c r="CQ4105" s="5"/>
      <c r="CR4105" s="5"/>
      <c r="CS4105" s="5"/>
      <c r="CT4105" s="5"/>
    </row>
    <row r="4106" spans="1:98" s="6" customFormat="1" x14ac:dyDescent="0.25">
      <c r="A4106" s="12"/>
      <c r="F4106" s="83"/>
      <c r="G4106" s="51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  <c r="CK4106" s="5"/>
      <c r="CL4106" s="5"/>
      <c r="CM4106" s="5"/>
      <c r="CN4106" s="5"/>
      <c r="CO4106" s="5"/>
      <c r="CP4106" s="5"/>
      <c r="CQ4106" s="5"/>
      <c r="CR4106" s="5"/>
      <c r="CS4106" s="5"/>
      <c r="CT4106" s="5"/>
    </row>
    <row r="4107" spans="1:98" s="6" customFormat="1" x14ac:dyDescent="0.25">
      <c r="A4107" s="12"/>
      <c r="F4107" s="83"/>
      <c r="G4107" s="51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  <c r="CK4107" s="5"/>
      <c r="CL4107" s="5"/>
      <c r="CM4107" s="5"/>
      <c r="CN4107" s="5"/>
      <c r="CO4107" s="5"/>
      <c r="CP4107" s="5"/>
      <c r="CQ4107" s="5"/>
      <c r="CR4107" s="5"/>
      <c r="CS4107" s="5"/>
      <c r="CT4107" s="5"/>
    </row>
    <row r="4108" spans="1:98" s="6" customFormat="1" x14ac:dyDescent="0.25">
      <c r="A4108" s="12"/>
      <c r="F4108" s="83"/>
      <c r="G4108" s="51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  <c r="CK4108" s="5"/>
      <c r="CL4108" s="5"/>
      <c r="CM4108" s="5"/>
      <c r="CN4108" s="5"/>
      <c r="CO4108" s="5"/>
      <c r="CP4108" s="5"/>
      <c r="CQ4108" s="5"/>
      <c r="CR4108" s="5"/>
      <c r="CS4108" s="5"/>
      <c r="CT4108" s="5"/>
    </row>
    <row r="4109" spans="1:98" s="6" customFormat="1" x14ac:dyDescent="0.25">
      <c r="A4109" s="12"/>
      <c r="F4109" s="83"/>
      <c r="G4109" s="51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  <c r="CK4109" s="5"/>
      <c r="CL4109" s="5"/>
      <c r="CM4109" s="5"/>
      <c r="CN4109" s="5"/>
      <c r="CO4109" s="5"/>
      <c r="CP4109" s="5"/>
      <c r="CQ4109" s="5"/>
      <c r="CR4109" s="5"/>
      <c r="CS4109" s="5"/>
      <c r="CT4109" s="5"/>
    </row>
    <row r="4110" spans="1:98" s="6" customFormat="1" x14ac:dyDescent="0.25">
      <c r="A4110" s="12"/>
      <c r="F4110" s="83"/>
      <c r="G4110" s="51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  <c r="CK4110" s="5"/>
      <c r="CL4110" s="5"/>
      <c r="CM4110" s="5"/>
      <c r="CN4110" s="5"/>
      <c r="CO4110" s="5"/>
      <c r="CP4110" s="5"/>
      <c r="CQ4110" s="5"/>
      <c r="CR4110" s="5"/>
      <c r="CS4110" s="5"/>
      <c r="CT4110" s="5"/>
    </row>
    <row r="4111" spans="1:98" s="6" customFormat="1" x14ac:dyDescent="0.25">
      <c r="A4111" s="12"/>
      <c r="F4111" s="83"/>
      <c r="G4111" s="51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  <c r="CK4111" s="5"/>
      <c r="CL4111" s="5"/>
      <c r="CM4111" s="5"/>
      <c r="CN4111" s="5"/>
      <c r="CO4111" s="5"/>
      <c r="CP4111" s="5"/>
      <c r="CQ4111" s="5"/>
      <c r="CR4111" s="5"/>
      <c r="CS4111" s="5"/>
      <c r="CT4111" s="5"/>
    </row>
    <row r="4112" spans="1:98" s="6" customFormat="1" x14ac:dyDescent="0.25">
      <c r="A4112" s="12"/>
      <c r="F4112" s="83"/>
      <c r="G4112" s="51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  <c r="CK4112" s="5"/>
      <c r="CL4112" s="5"/>
      <c r="CM4112" s="5"/>
      <c r="CN4112" s="5"/>
      <c r="CO4112" s="5"/>
      <c r="CP4112" s="5"/>
      <c r="CQ4112" s="5"/>
      <c r="CR4112" s="5"/>
      <c r="CS4112" s="5"/>
      <c r="CT4112" s="5"/>
    </row>
    <row r="4113" spans="1:98" s="6" customFormat="1" x14ac:dyDescent="0.25">
      <c r="A4113" s="12"/>
      <c r="F4113" s="83"/>
      <c r="G4113" s="51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  <c r="CK4113" s="5"/>
      <c r="CL4113" s="5"/>
      <c r="CM4113" s="5"/>
      <c r="CN4113" s="5"/>
      <c r="CO4113" s="5"/>
      <c r="CP4113" s="5"/>
      <c r="CQ4113" s="5"/>
      <c r="CR4113" s="5"/>
      <c r="CS4113" s="5"/>
      <c r="CT4113" s="5"/>
    </row>
    <row r="4114" spans="1:98" s="6" customFormat="1" x14ac:dyDescent="0.25">
      <c r="A4114" s="12"/>
      <c r="F4114" s="83"/>
      <c r="G4114" s="51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  <c r="CK4114" s="5"/>
      <c r="CL4114" s="5"/>
      <c r="CM4114" s="5"/>
      <c r="CN4114" s="5"/>
      <c r="CO4114" s="5"/>
      <c r="CP4114" s="5"/>
      <c r="CQ4114" s="5"/>
      <c r="CR4114" s="5"/>
      <c r="CS4114" s="5"/>
      <c r="CT4114" s="5"/>
    </row>
    <row r="4115" spans="1:98" s="6" customFormat="1" x14ac:dyDescent="0.25">
      <c r="A4115" s="12"/>
      <c r="F4115" s="83"/>
      <c r="G4115" s="51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  <c r="CK4115" s="5"/>
      <c r="CL4115" s="5"/>
      <c r="CM4115" s="5"/>
      <c r="CN4115" s="5"/>
      <c r="CO4115" s="5"/>
      <c r="CP4115" s="5"/>
      <c r="CQ4115" s="5"/>
      <c r="CR4115" s="5"/>
      <c r="CS4115" s="5"/>
      <c r="CT4115" s="5"/>
    </row>
    <row r="4116" spans="1:98" s="6" customFormat="1" x14ac:dyDescent="0.25">
      <c r="A4116" s="12"/>
      <c r="F4116" s="83"/>
      <c r="G4116" s="51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  <c r="CK4116" s="5"/>
      <c r="CL4116" s="5"/>
      <c r="CM4116" s="5"/>
      <c r="CN4116" s="5"/>
      <c r="CO4116" s="5"/>
      <c r="CP4116" s="5"/>
      <c r="CQ4116" s="5"/>
      <c r="CR4116" s="5"/>
      <c r="CS4116" s="5"/>
      <c r="CT4116" s="5"/>
    </row>
    <row r="4117" spans="1:98" s="6" customFormat="1" x14ac:dyDescent="0.25">
      <c r="A4117" s="12"/>
      <c r="F4117" s="83"/>
      <c r="G4117" s="51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  <c r="CK4117" s="5"/>
      <c r="CL4117" s="5"/>
      <c r="CM4117" s="5"/>
      <c r="CN4117" s="5"/>
      <c r="CO4117" s="5"/>
      <c r="CP4117" s="5"/>
      <c r="CQ4117" s="5"/>
      <c r="CR4117" s="5"/>
      <c r="CS4117" s="5"/>
      <c r="CT4117" s="5"/>
    </row>
    <row r="4118" spans="1:98" s="6" customFormat="1" x14ac:dyDescent="0.25">
      <c r="A4118" s="12"/>
      <c r="F4118" s="83"/>
      <c r="G4118" s="51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  <c r="CK4118" s="5"/>
      <c r="CL4118" s="5"/>
      <c r="CM4118" s="5"/>
      <c r="CN4118" s="5"/>
      <c r="CO4118" s="5"/>
      <c r="CP4118" s="5"/>
      <c r="CQ4118" s="5"/>
      <c r="CR4118" s="5"/>
      <c r="CS4118" s="5"/>
      <c r="CT4118" s="5"/>
    </row>
    <row r="4119" spans="1:98" s="6" customFormat="1" x14ac:dyDescent="0.25">
      <c r="A4119" s="12"/>
      <c r="F4119" s="83"/>
      <c r="G4119" s="51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  <c r="CK4119" s="5"/>
      <c r="CL4119" s="5"/>
      <c r="CM4119" s="5"/>
      <c r="CN4119" s="5"/>
      <c r="CO4119" s="5"/>
      <c r="CP4119" s="5"/>
      <c r="CQ4119" s="5"/>
      <c r="CR4119" s="5"/>
      <c r="CS4119" s="5"/>
      <c r="CT4119" s="5"/>
    </row>
    <row r="4120" spans="1:98" s="6" customFormat="1" x14ac:dyDescent="0.25">
      <c r="A4120" s="12"/>
      <c r="F4120" s="83"/>
      <c r="G4120" s="51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  <c r="CK4120" s="5"/>
      <c r="CL4120" s="5"/>
      <c r="CM4120" s="5"/>
      <c r="CN4120" s="5"/>
      <c r="CO4120" s="5"/>
      <c r="CP4120" s="5"/>
      <c r="CQ4120" s="5"/>
      <c r="CR4120" s="5"/>
      <c r="CS4120" s="5"/>
      <c r="CT4120" s="5"/>
    </row>
    <row r="4121" spans="1:98" s="6" customFormat="1" x14ac:dyDescent="0.25">
      <c r="A4121" s="12"/>
      <c r="F4121" s="83"/>
      <c r="G4121" s="51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  <c r="CK4121" s="5"/>
      <c r="CL4121" s="5"/>
      <c r="CM4121" s="5"/>
      <c r="CN4121" s="5"/>
      <c r="CO4121" s="5"/>
      <c r="CP4121" s="5"/>
      <c r="CQ4121" s="5"/>
      <c r="CR4121" s="5"/>
      <c r="CS4121" s="5"/>
      <c r="CT4121" s="5"/>
    </row>
    <row r="4122" spans="1:98" s="6" customFormat="1" x14ac:dyDescent="0.25">
      <c r="A4122" s="12"/>
      <c r="F4122" s="83"/>
      <c r="G4122" s="51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  <c r="CK4122" s="5"/>
      <c r="CL4122" s="5"/>
      <c r="CM4122" s="5"/>
      <c r="CN4122" s="5"/>
      <c r="CO4122" s="5"/>
      <c r="CP4122" s="5"/>
      <c r="CQ4122" s="5"/>
      <c r="CR4122" s="5"/>
      <c r="CS4122" s="5"/>
      <c r="CT4122" s="5"/>
    </row>
    <row r="4123" spans="1:98" s="6" customFormat="1" x14ac:dyDescent="0.25">
      <c r="A4123" s="12"/>
      <c r="F4123" s="83"/>
      <c r="G4123" s="51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  <c r="CK4123" s="5"/>
      <c r="CL4123" s="5"/>
      <c r="CM4123" s="5"/>
      <c r="CN4123" s="5"/>
      <c r="CO4123" s="5"/>
      <c r="CP4123" s="5"/>
      <c r="CQ4123" s="5"/>
      <c r="CR4123" s="5"/>
      <c r="CS4123" s="5"/>
      <c r="CT4123" s="5"/>
    </row>
    <row r="4124" spans="1:98" s="6" customFormat="1" x14ac:dyDescent="0.25">
      <c r="A4124" s="12"/>
      <c r="F4124" s="83"/>
      <c r="G4124" s="51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  <c r="CK4124" s="5"/>
      <c r="CL4124" s="5"/>
      <c r="CM4124" s="5"/>
      <c r="CN4124" s="5"/>
      <c r="CO4124" s="5"/>
      <c r="CP4124" s="5"/>
      <c r="CQ4124" s="5"/>
      <c r="CR4124" s="5"/>
      <c r="CS4124" s="5"/>
      <c r="CT4124" s="5"/>
    </row>
    <row r="4125" spans="1:98" s="6" customFormat="1" x14ac:dyDescent="0.25">
      <c r="A4125" s="12"/>
      <c r="F4125" s="83"/>
      <c r="G4125" s="51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  <c r="CK4125" s="5"/>
      <c r="CL4125" s="5"/>
      <c r="CM4125" s="5"/>
      <c r="CN4125" s="5"/>
      <c r="CO4125" s="5"/>
      <c r="CP4125" s="5"/>
      <c r="CQ4125" s="5"/>
      <c r="CR4125" s="5"/>
      <c r="CS4125" s="5"/>
      <c r="CT4125" s="5"/>
    </row>
    <row r="4126" spans="1:98" s="6" customFormat="1" x14ac:dyDescent="0.25">
      <c r="A4126" s="12"/>
      <c r="F4126" s="83"/>
      <c r="G4126" s="51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  <c r="CK4126" s="5"/>
      <c r="CL4126" s="5"/>
      <c r="CM4126" s="5"/>
      <c r="CN4126" s="5"/>
      <c r="CO4126" s="5"/>
      <c r="CP4126" s="5"/>
      <c r="CQ4126" s="5"/>
      <c r="CR4126" s="5"/>
      <c r="CS4126" s="5"/>
      <c r="CT4126" s="5"/>
    </row>
    <row r="4127" spans="1:98" s="6" customFormat="1" x14ac:dyDescent="0.25">
      <c r="A4127" s="12"/>
      <c r="F4127" s="83"/>
      <c r="G4127" s="51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  <c r="CK4127" s="5"/>
      <c r="CL4127" s="5"/>
      <c r="CM4127" s="5"/>
      <c r="CN4127" s="5"/>
      <c r="CO4127" s="5"/>
      <c r="CP4127" s="5"/>
      <c r="CQ4127" s="5"/>
      <c r="CR4127" s="5"/>
      <c r="CS4127" s="5"/>
      <c r="CT4127" s="5"/>
    </row>
    <row r="4128" spans="1:98" s="6" customFormat="1" x14ac:dyDescent="0.25">
      <c r="A4128" s="12"/>
      <c r="F4128" s="83"/>
      <c r="G4128" s="51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  <c r="CK4128" s="5"/>
      <c r="CL4128" s="5"/>
      <c r="CM4128" s="5"/>
      <c r="CN4128" s="5"/>
      <c r="CO4128" s="5"/>
      <c r="CP4128" s="5"/>
      <c r="CQ4128" s="5"/>
      <c r="CR4128" s="5"/>
      <c r="CS4128" s="5"/>
      <c r="CT4128" s="5"/>
    </row>
    <row r="4129" spans="1:98" s="6" customFormat="1" x14ac:dyDescent="0.25">
      <c r="A4129" s="12"/>
      <c r="F4129" s="83"/>
      <c r="G4129" s="51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  <c r="CK4129" s="5"/>
      <c r="CL4129" s="5"/>
      <c r="CM4129" s="5"/>
      <c r="CN4129" s="5"/>
      <c r="CO4129" s="5"/>
      <c r="CP4129" s="5"/>
      <c r="CQ4129" s="5"/>
      <c r="CR4129" s="5"/>
      <c r="CS4129" s="5"/>
      <c r="CT4129" s="5"/>
    </row>
    <row r="4130" spans="1:98" s="6" customFormat="1" x14ac:dyDescent="0.25">
      <c r="A4130" s="12"/>
      <c r="F4130" s="83"/>
      <c r="G4130" s="51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  <c r="CK4130" s="5"/>
      <c r="CL4130" s="5"/>
      <c r="CM4130" s="5"/>
      <c r="CN4130" s="5"/>
      <c r="CO4130" s="5"/>
      <c r="CP4130" s="5"/>
      <c r="CQ4130" s="5"/>
      <c r="CR4130" s="5"/>
      <c r="CS4130" s="5"/>
      <c r="CT4130" s="5"/>
    </row>
    <row r="4131" spans="1:98" s="6" customFormat="1" x14ac:dyDescent="0.25">
      <c r="A4131" s="12"/>
      <c r="F4131" s="83"/>
      <c r="G4131" s="51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  <c r="CK4131" s="5"/>
      <c r="CL4131" s="5"/>
      <c r="CM4131" s="5"/>
      <c r="CN4131" s="5"/>
      <c r="CO4131" s="5"/>
      <c r="CP4131" s="5"/>
      <c r="CQ4131" s="5"/>
      <c r="CR4131" s="5"/>
      <c r="CS4131" s="5"/>
      <c r="CT4131" s="5"/>
    </row>
    <row r="4132" spans="1:98" s="6" customFormat="1" x14ac:dyDescent="0.25">
      <c r="A4132" s="12"/>
      <c r="F4132" s="83"/>
      <c r="G4132" s="51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  <c r="CK4132" s="5"/>
      <c r="CL4132" s="5"/>
      <c r="CM4132" s="5"/>
      <c r="CN4132" s="5"/>
      <c r="CO4132" s="5"/>
      <c r="CP4132" s="5"/>
      <c r="CQ4132" s="5"/>
      <c r="CR4132" s="5"/>
      <c r="CS4132" s="5"/>
      <c r="CT4132" s="5"/>
    </row>
    <row r="4133" spans="1:98" s="6" customFormat="1" x14ac:dyDescent="0.25">
      <c r="A4133" s="12"/>
      <c r="F4133" s="83"/>
      <c r="G4133" s="51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  <c r="CK4133" s="5"/>
      <c r="CL4133" s="5"/>
      <c r="CM4133" s="5"/>
      <c r="CN4133" s="5"/>
      <c r="CO4133" s="5"/>
      <c r="CP4133" s="5"/>
      <c r="CQ4133" s="5"/>
      <c r="CR4133" s="5"/>
      <c r="CS4133" s="5"/>
      <c r="CT4133" s="5"/>
    </row>
    <row r="4134" spans="1:98" s="6" customFormat="1" x14ac:dyDescent="0.25">
      <c r="A4134" s="12"/>
      <c r="F4134" s="83"/>
      <c r="G4134" s="51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  <c r="CK4134" s="5"/>
      <c r="CL4134" s="5"/>
      <c r="CM4134" s="5"/>
      <c r="CN4134" s="5"/>
      <c r="CO4134" s="5"/>
      <c r="CP4134" s="5"/>
      <c r="CQ4134" s="5"/>
      <c r="CR4134" s="5"/>
      <c r="CS4134" s="5"/>
      <c r="CT4134" s="5"/>
    </row>
    <row r="4135" spans="1:98" s="6" customFormat="1" x14ac:dyDescent="0.25">
      <c r="A4135" s="12"/>
      <c r="F4135" s="83"/>
      <c r="G4135" s="51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  <c r="CK4135" s="5"/>
      <c r="CL4135" s="5"/>
      <c r="CM4135" s="5"/>
      <c r="CN4135" s="5"/>
      <c r="CO4135" s="5"/>
      <c r="CP4135" s="5"/>
      <c r="CQ4135" s="5"/>
      <c r="CR4135" s="5"/>
      <c r="CS4135" s="5"/>
      <c r="CT4135" s="5"/>
    </row>
    <row r="4136" spans="1:98" s="6" customFormat="1" x14ac:dyDescent="0.25">
      <c r="A4136" s="12"/>
      <c r="F4136" s="83"/>
      <c r="G4136" s="51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  <c r="CK4136" s="5"/>
      <c r="CL4136" s="5"/>
      <c r="CM4136" s="5"/>
      <c r="CN4136" s="5"/>
      <c r="CO4136" s="5"/>
      <c r="CP4136" s="5"/>
      <c r="CQ4136" s="5"/>
      <c r="CR4136" s="5"/>
      <c r="CS4136" s="5"/>
      <c r="CT4136" s="5"/>
    </row>
    <row r="4137" spans="1:98" s="6" customFormat="1" x14ac:dyDescent="0.25">
      <c r="A4137" s="12"/>
      <c r="F4137" s="83"/>
      <c r="G4137" s="51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  <c r="CK4137" s="5"/>
      <c r="CL4137" s="5"/>
      <c r="CM4137" s="5"/>
      <c r="CN4137" s="5"/>
      <c r="CO4137" s="5"/>
      <c r="CP4137" s="5"/>
      <c r="CQ4137" s="5"/>
      <c r="CR4137" s="5"/>
      <c r="CS4137" s="5"/>
      <c r="CT4137" s="5"/>
    </row>
    <row r="4138" spans="1:98" s="6" customFormat="1" x14ac:dyDescent="0.25">
      <c r="A4138" s="12"/>
      <c r="F4138" s="83"/>
      <c r="G4138" s="51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  <c r="CK4138" s="5"/>
      <c r="CL4138" s="5"/>
      <c r="CM4138" s="5"/>
      <c r="CN4138" s="5"/>
      <c r="CO4138" s="5"/>
      <c r="CP4138" s="5"/>
      <c r="CQ4138" s="5"/>
      <c r="CR4138" s="5"/>
      <c r="CS4138" s="5"/>
      <c r="CT4138" s="5"/>
    </row>
    <row r="4139" spans="1:98" s="6" customFormat="1" x14ac:dyDescent="0.25">
      <c r="A4139" s="12"/>
      <c r="F4139" s="83"/>
      <c r="G4139" s="51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  <c r="CK4139" s="5"/>
      <c r="CL4139" s="5"/>
      <c r="CM4139" s="5"/>
      <c r="CN4139" s="5"/>
      <c r="CO4139" s="5"/>
      <c r="CP4139" s="5"/>
      <c r="CQ4139" s="5"/>
      <c r="CR4139" s="5"/>
      <c r="CS4139" s="5"/>
      <c r="CT4139" s="5"/>
    </row>
    <row r="4140" spans="1:98" s="6" customFormat="1" x14ac:dyDescent="0.25">
      <c r="A4140" s="12"/>
      <c r="F4140" s="83"/>
      <c r="G4140" s="51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  <c r="CK4140" s="5"/>
      <c r="CL4140" s="5"/>
      <c r="CM4140" s="5"/>
      <c r="CN4140" s="5"/>
      <c r="CO4140" s="5"/>
      <c r="CP4140" s="5"/>
      <c r="CQ4140" s="5"/>
      <c r="CR4140" s="5"/>
      <c r="CS4140" s="5"/>
      <c r="CT4140" s="5"/>
    </row>
    <row r="4141" spans="1:98" s="6" customFormat="1" x14ac:dyDescent="0.25">
      <c r="A4141" s="12"/>
      <c r="F4141" s="83"/>
      <c r="G4141" s="51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  <c r="CK4141" s="5"/>
      <c r="CL4141" s="5"/>
      <c r="CM4141" s="5"/>
      <c r="CN4141" s="5"/>
      <c r="CO4141" s="5"/>
      <c r="CP4141" s="5"/>
      <c r="CQ4141" s="5"/>
      <c r="CR4141" s="5"/>
      <c r="CS4141" s="5"/>
      <c r="CT4141" s="5"/>
    </row>
    <row r="4142" spans="1:98" s="6" customFormat="1" x14ac:dyDescent="0.25">
      <c r="A4142" s="12"/>
      <c r="F4142" s="83"/>
      <c r="G4142" s="51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  <c r="CK4142" s="5"/>
      <c r="CL4142" s="5"/>
      <c r="CM4142" s="5"/>
      <c r="CN4142" s="5"/>
      <c r="CO4142" s="5"/>
      <c r="CP4142" s="5"/>
      <c r="CQ4142" s="5"/>
      <c r="CR4142" s="5"/>
      <c r="CS4142" s="5"/>
      <c r="CT4142" s="5"/>
    </row>
    <row r="4143" spans="1:98" s="6" customFormat="1" x14ac:dyDescent="0.25">
      <c r="A4143" s="12"/>
      <c r="F4143" s="83"/>
      <c r="G4143" s="51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  <c r="CK4143" s="5"/>
      <c r="CL4143" s="5"/>
      <c r="CM4143" s="5"/>
      <c r="CN4143" s="5"/>
      <c r="CO4143" s="5"/>
      <c r="CP4143" s="5"/>
      <c r="CQ4143" s="5"/>
      <c r="CR4143" s="5"/>
      <c r="CS4143" s="5"/>
      <c r="CT4143" s="5"/>
    </row>
    <row r="4144" spans="1:98" s="6" customFormat="1" x14ac:dyDescent="0.25">
      <c r="A4144" s="12"/>
      <c r="F4144" s="83"/>
      <c r="G4144" s="51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  <c r="CK4144" s="5"/>
      <c r="CL4144" s="5"/>
      <c r="CM4144" s="5"/>
      <c r="CN4144" s="5"/>
      <c r="CO4144" s="5"/>
      <c r="CP4144" s="5"/>
      <c r="CQ4144" s="5"/>
      <c r="CR4144" s="5"/>
      <c r="CS4144" s="5"/>
      <c r="CT4144" s="5"/>
    </row>
    <row r="4145" spans="1:98" s="6" customFormat="1" x14ac:dyDescent="0.25">
      <c r="A4145" s="12"/>
      <c r="F4145" s="83"/>
      <c r="G4145" s="51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  <c r="CK4145" s="5"/>
      <c r="CL4145" s="5"/>
      <c r="CM4145" s="5"/>
      <c r="CN4145" s="5"/>
      <c r="CO4145" s="5"/>
      <c r="CP4145" s="5"/>
      <c r="CQ4145" s="5"/>
      <c r="CR4145" s="5"/>
      <c r="CS4145" s="5"/>
      <c r="CT4145" s="5"/>
    </row>
    <row r="4146" spans="1:98" s="6" customFormat="1" x14ac:dyDescent="0.25">
      <c r="A4146" s="12"/>
      <c r="F4146" s="83"/>
      <c r="G4146" s="51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  <c r="CK4146" s="5"/>
      <c r="CL4146" s="5"/>
      <c r="CM4146" s="5"/>
      <c r="CN4146" s="5"/>
      <c r="CO4146" s="5"/>
      <c r="CP4146" s="5"/>
      <c r="CQ4146" s="5"/>
      <c r="CR4146" s="5"/>
      <c r="CS4146" s="5"/>
      <c r="CT4146" s="5"/>
    </row>
    <row r="4147" spans="1:98" s="6" customFormat="1" x14ac:dyDescent="0.25">
      <c r="A4147" s="12"/>
      <c r="F4147" s="83"/>
      <c r="G4147" s="51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  <c r="CK4147" s="5"/>
      <c r="CL4147" s="5"/>
      <c r="CM4147" s="5"/>
      <c r="CN4147" s="5"/>
      <c r="CO4147" s="5"/>
      <c r="CP4147" s="5"/>
      <c r="CQ4147" s="5"/>
      <c r="CR4147" s="5"/>
      <c r="CS4147" s="5"/>
      <c r="CT4147" s="5"/>
    </row>
    <row r="4148" spans="1:98" s="6" customFormat="1" x14ac:dyDescent="0.25">
      <c r="A4148" s="12"/>
      <c r="F4148" s="83"/>
      <c r="G4148" s="51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  <c r="CK4148" s="5"/>
      <c r="CL4148" s="5"/>
      <c r="CM4148" s="5"/>
      <c r="CN4148" s="5"/>
      <c r="CO4148" s="5"/>
      <c r="CP4148" s="5"/>
      <c r="CQ4148" s="5"/>
      <c r="CR4148" s="5"/>
      <c r="CS4148" s="5"/>
      <c r="CT4148" s="5"/>
    </row>
    <row r="4149" spans="1:98" s="6" customFormat="1" x14ac:dyDescent="0.25">
      <c r="A4149" s="12"/>
      <c r="F4149" s="83"/>
      <c r="G4149" s="51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  <c r="CK4149" s="5"/>
      <c r="CL4149" s="5"/>
      <c r="CM4149" s="5"/>
      <c r="CN4149" s="5"/>
      <c r="CO4149" s="5"/>
      <c r="CP4149" s="5"/>
      <c r="CQ4149" s="5"/>
      <c r="CR4149" s="5"/>
      <c r="CS4149" s="5"/>
      <c r="CT4149" s="5"/>
    </row>
    <row r="4150" spans="1:98" s="6" customFormat="1" x14ac:dyDescent="0.25">
      <c r="A4150" s="12"/>
      <c r="F4150" s="83"/>
      <c r="G4150" s="51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  <c r="CK4150" s="5"/>
      <c r="CL4150" s="5"/>
      <c r="CM4150" s="5"/>
      <c r="CN4150" s="5"/>
      <c r="CO4150" s="5"/>
      <c r="CP4150" s="5"/>
      <c r="CQ4150" s="5"/>
      <c r="CR4150" s="5"/>
      <c r="CS4150" s="5"/>
      <c r="CT4150" s="5"/>
    </row>
    <row r="4151" spans="1:98" s="6" customFormat="1" x14ac:dyDescent="0.25">
      <c r="A4151" s="12"/>
      <c r="F4151" s="83"/>
      <c r="G4151" s="51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  <c r="CK4151" s="5"/>
      <c r="CL4151" s="5"/>
      <c r="CM4151" s="5"/>
      <c r="CN4151" s="5"/>
      <c r="CO4151" s="5"/>
      <c r="CP4151" s="5"/>
      <c r="CQ4151" s="5"/>
      <c r="CR4151" s="5"/>
      <c r="CS4151" s="5"/>
      <c r="CT4151" s="5"/>
    </row>
    <row r="4152" spans="1:98" s="6" customFormat="1" x14ac:dyDescent="0.25">
      <c r="A4152" s="12"/>
      <c r="F4152" s="83"/>
      <c r="G4152" s="51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  <c r="CK4152" s="5"/>
      <c r="CL4152" s="5"/>
      <c r="CM4152" s="5"/>
      <c r="CN4152" s="5"/>
      <c r="CO4152" s="5"/>
      <c r="CP4152" s="5"/>
      <c r="CQ4152" s="5"/>
      <c r="CR4152" s="5"/>
      <c r="CS4152" s="5"/>
      <c r="CT4152" s="5"/>
    </row>
    <row r="4153" spans="1:98" s="6" customFormat="1" x14ac:dyDescent="0.25">
      <c r="A4153" s="12"/>
      <c r="F4153" s="83"/>
      <c r="G4153" s="51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  <c r="CK4153" s="5"/>
      <c r="CL4153" s="5"/>
      <c r="CM4153" s="5"/>
      <c r="CN4153" s="5"/>
      <c r="CO4153" s="5"/>
      <c r="CP4153" s="5"/>
      <c r="CQ4153" s="5"/>
      <c r="CR4153" s="5"/>
      <c r="CS4153" s="5"/>
      <c r="CT4153" s="5"/>
    </row>
    <row r="4154" spans="1:98" s="6" customFormat="1" x14ac:dyDescent="0.25">
      <c r="A4154" s="12"/>
      <c r="F4154" s="83"/>
      <c r="G4154" s="51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  <c r="CK4154" s="5"/>
      <c r="CL4154" s="5"/>
      <c r="CM4154" s="5"/>
      <c r="CN4154" s="5"/>
      <c r="CO4154" s="5"/>
      <c r="CP4154" s="5"/>
      <c r="CQ4154" s="5"/>
      <c r="CR4154" s="5"/>
      <c r="CS4154" s="5"/>
      <c r="CT4154" s="5"/>
    </row>
    <row r="4155" spans="1:98" s="6" customFormat="1" x14ac:dyDescent="0.25">
      <c r="A4155" s="12"/>
      <c r="F4155" s="83"/>
      <c r="G4155" s="51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  <c r="CK4155" s="5"/>
      <c r="CL4155" s="5"/>
      <c r="CM4155" s="5"/>
      <c r="CN4155" s="5"/>
      <c r="CO4155" s="5"/>
      <c r="CP4155" s="5"/>
      <c r="CQ4155" s="5"/>
      <c r="CR4155" s="5"/>
      <c r="CS4155" s="5"/>
      <c r="CT4155" s="5"/>
    </row>
    <row r="4156" spans="1:98" s="6" customFormat="1" x14ac:dyDescent="0.25">
      <c r="A4156" s="12"/>
      <c r="F4156" s="83"/>
      <c r="G4156" s="51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  <c r="CK4156" s="5"/>
      <c r="CL4156" s="5"/>
      <c r="CM4156" s="5"/>
      <c r="CN4156" s="5"/>
      <c r="CO4156" s="5"/>
      <c r="CP4156" s="5"/>
      <c r="CQ4156" s="5"/>
      <c r="CR4156" s="5"/>
      <c r="CS4156" s="5"/>
      <c r="CT4156" s="5"/>
    </row>
    <row r="4157" spans="1:98" s="6" customFormat="1" x14ac:dyDescent="0.25">
      <c r="A4157" s="12"/>
      <c r="F4157" s="83"/>
      <c r="G4157" s="51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  <c r="CK4157" s="5"/>
      <c r="CL4157" s="5"/>
      <c r="CM4157" s="5"/>
      <c r="CN4157" s="5"/>
      <c r="CO4157" s="5"/>
      <c r="CP4157" s="5"/>
      <c r="CQ4157" s="5"/>
      <c r="CR4157" s="5"/>
      <c r="CS4157" s="5"/>
      <c r="CT4157" s="5"/>
    </row>
    <row r="4158" spans="1:98" s="6" customFormat="1" x14ac:dyDescent="0.25">
      <c r="A4158" s="12"/>
      <c r="F4158" s="83"/>
      <c r="G4158" s="51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  <c r="CK4158" s="5"/>
      <c r="CL4158" s="5"/>
      <c r="CM4158" s="5"/>
      <c r="CN4158" s="5"/>
      <c r="CO4158" s="5"/>
      <c r="CP4158" s="5"/>
      <c r="CQ4158" s="5"/>
      <c r="CR4158" s="5"/>
      <c r="CS4158" s="5"/>
      <c r="CT4158" s="5"/>
    </row>
    <row r="4159" spans="1:98" s="6" customFormat="1" x14ac:dyDescent="0.25">
      <c r="A4159" s="12"/>
      <c r="F4159" s="83"/>
      <c r="G4159" s="51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  <c r="CK4159" s="5"/>
      <c r="CL4159" s="5"/>
      <c r="CM4159" s="5"/>
      <c r="CN4159" s="5"/>
      <c r="CO4159" s="5"/>
      <c r="CP4159" s="5"/>
      <c r="CQ4159" s="5"/>
      <c r="CR4159" s="5"/>
      <c r="CS4159" s="5"/>
      <c r="CT4159" s="5"/>
    </row>
    <row r="4160" spans="1:98" s="6" customFormat="1" x14ac:dyDescent="0.25">
      <c r="A4160" s="12"/>
      <c r="F4160" s="83"/>
      <c r="G4160" s="51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  <c r="CK4160" s="5"/>
      <c r="CL4160" s="5"/>
      <c r="CM4160" s="5"/>
      <c r="CN4160" s="5"/>
      <c r="CO4160" s="5"/>
      <c r="CP4160" s="5"/>
      <c r="CQ4160" s="5"/>
      <c r="CR4160" s="5"/>
      <c r="CS4160" s="5"/>
      <c r="CT4160" s="5"/>
    </row>
    <row r="4161" spans="1:98" s="6" customFormat="1" x14ac:dyDescent="0.25">
      <c r="A4161" s="12"/>
      <c r="F4161" s="83"/>
      <c r="G4161" s="51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  <c r="CK4161" s="5"/>
      <c r="CL4161" s="5"/>
      <c r="CM4161" s="5"/>
      <c r="CN4161" s="5"/>
      <c r="CO4161" s="5"/>
      <c r="CP4161" s="5"/>
      <c r="CQ4161" s="5"/>
      <c r="CR4161" s="5"/>
      <c r="CS4161" s="5"/>
      <c r="CT4161" s="5"/>
    </row>
    <row r="4162" spans="1:98" s="6" customFormat="1" x14ac:dyDescent="0.25">
      <c r="A4162" s="12"/>
      <c r="F4162" s="83"/>
      <c r="G4162" s="51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  <c r="CK4162" s="5"/>
      <c r="CL4162" s="5"/>
      <c r="CM4162" s="5"/>
      <c r="CN4162" s="5"/>
      <c r="CO4162" s="5"/>
      <c r="CP4162" s="5"/>
      <c r="CQ4162" s="5"/>
      <c r="CR4162" s="5"/>
      <c r="CS4162" s="5"/>
      <c r="CT4162" s="5"/>
    </row>
    <row r="4163" spans="1:98" s="6" customFormat="1" x14ac:dyDescent="0.25">
      <c r="A4163" s="12"/>
      <c r="F4163" s="83"/>
      <c r="G4163" s="51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  <c r="CK4163" s="5"/>
      <c r="CL4163" s="5"/>
      <c r="CM4163" s="5"/>
      <c r="CN4163" s="5"/>
      <c r="CO4163" s="5"/>
      <c r="CP4163" s="5"/>
      <c r="CQ4163" s="5"/>
      <c r="CR4163" s="5"/>
      <c r="CS4163" s="5"/>
      <c r="CT4163" s="5"/>
    </row>
    <row r="4164" spans="1:98" s="6" customFormat="1" x14ac:dyDescent="0.25">
      <c r="A4164" s="12"/>
      <c r="F4164" s="83"/>
      <c r="G4164" s="51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  <c r="CK4164" s="5"/>
      <c r="CL4164" s="5"/>
      <c r="CM4164" s="5"/>
      <c r="CN4164" s="5"/>
      <c r="CO4164" s="5"/>
      <c r="CP4164" s="5"/>
      <c r="CQ4164" s="5"/>
      <c r="CR4164" s="5"/>
      <c r="CS4164" s="5"/>
      <c r="CT4164" s="5"/>
    </row>
    <row r="4165" spans="1:98" s="6" customFormat="1" x14ac:dyDescent="0.25">
      <c r="A4165" s="12"/>
      <c r="F4165" s="83"/>
      <c r="G4165" s="51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  <c r="CK4165" s="5"/>
      <c r="CL4165" s="5"/>
      <c r="CM4165" s="5"/>
      <c r="CN4165" s="5"/>
      <c r="CO4165" s="5"/>
      <c r="CP4165" s="5"/>
      <c r="CQ4165" s="5"/>
      <c r="CR4165" s="5"/>
      <c r="CS4165" s="5"/>
      <c r="CT4165" s="5"/>
    </row>
    <row r="4166" spans="1:98" s="6" customFormat="1" x14ac:dyDescent="0.25">
      <c r="A4166" s="12"/>
      <c r="F4166" s="83"/>
      <c r="G4166" s="51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  <c r="CK4166" s="5"/>
      <c r="CL4166" s="5"/>
      <c r="CM4166" s="5"/>
      <c r="CN4166" s="5"/>
      <c r="CO4166" s="5"/>
      <c r="CP4166" s="5"/>
      <c r="CQ4166" s="5"/>
      <c r="CR4166" s="5"/>
      <c r="CS4166" s="5"/>
      <c r="CT4166" s="5"/>
    </row>
    <row r="4167" spans="1:98" s="6" customFormat="1" x14ac:dyDescent="0.25">
      <c r="A4167" s="12"/>
      <c r="F4167" s="83"/>
      <c r="G4167" s="51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  <c r="CK4167" s="5"/>
      <c r="CL4167" s="5"/>
      <c r="CM4167" s="5"/>
      <c r="CN4167" s="5"/>
      <c r="CO4167" s="5"/>
      <c r="CP4167" s="5"/>
      <c r="CQ4167" s="5"/>
      <c r="CR4167" s="5"/>
      <c r="CS4167" s="5"/>
      <c r="CT4167" s="5"/>
    </row>
    <row r="4168" spans="1:98" s="6" customFormat="1" x14ac:dyDescent="0.25">
      <c r="A4168" s="12"/>
      <c r="F4168" s="83"/>
      <c r="G4168" s="51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  <c r="CK4168" s="5"/>
      <c r="CL4168" s="5"/>
      <c r="CM4168" s="5"/>
      <c r="CN4168" s="5"/>
      <c r="CO4168" s="5"/>
      <c r="CP4168" s="5"/>
      <c r="CQ4168" s="5"/>
      <c r="CR4168" s="5"/>
      <c r="CS4168" s="5"/>
      <c r="CT4168" s="5"/>
    </row>
    <row r="4169" spans="1:98" s="6" customFormat="1" x14ac:dyDescent="0.25">
      <c r="A4169" s="12"/>
      <c r="F4169" s="83"/>
      <c r="G4169" s="51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  <c r="CK4169" s="5"/>
      <c r="CL4169" s="5"/>
      <c r="CM4169" s="5"/>
      <c r="CN4169" s="5"/>
      <c r="CO4169" s="5"/>
      <c r="CP4169" s="5"/>
      <c r="CQ4169" s="5"/>
      <c r="CR4169" s="5"/>
      <c r="CS4169" s="5"/>
      <c r="CT4169" s="5"/>
    </row>
    <row r="4170" spans="1:98" s="6" customFormat="1" x14ac:dyDescent="0.25">
      <c r="A4170" s="12"/>
      <c r="F4170" s="83"/>
      <c r="G4170" s="51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  <c r="CK4170" s="5"/>
      <c r="CL4170" s="5"/>
      <c r="CM4170" s="5"/>
      <c r="CN4170" s="5"/>
      <c r="CO4170" s="5"/>
      <c r="CP4170" s="5"/>
      <c r="CQ4170" s="5"/>
      <c r="CR4170" s="5"/>
      <c r="CS4170" s="5"/>
      <c r="CT4170" s="5"/>
    </row>
    <row r="4171" spans="1:98" s="6" customFormat="1" x14ac:dyDescent="0.25">
      <c r="A4171" s="12"/>
      <c r="F4171" s="83"/>
      <c r="G4171" s="51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  <c r="CK4171" s="5"/>
      <c r="CL4171" s="5"/>
      <c r="CM4171" s="5"/>
      <c r="CN4171" s="5"/>
      <c r="CO4171" s="5"/>
      <c r="CP4171" s="5"/>
      <c r="CQ4171" s="5"/>
      <c r="CR4171" s="5"/>
      <c r="CS4171" s="5"/>
      <c r="CT4171" s="5"/>
    </row>
    <row r="4172" spans="1:98" s="6" customFormat="1" x14ac:dyDescent="0.25">
      <c r="A4172" s="12"/>
      <c r="F4172" s="83"/>
      <c r="G4172" s="51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  <c r="CK4172" s="5"/>
      <c r="CL4172" s="5"/>
      <c r="CM4172" s="5"/>
      <c r="CN4172" s="5"/>
      <c r="CO4172" s="5"/>
      <c r="CP4172" s="5"/>
      <c r="CQ4172" s="5"/>
      <c r="CR4172" s="5"/>
      <c r="CS4172" s="5"/>
      <c r="CT4172" s="5"/>
    </row>
    <row r="4173" spans="1:98" s="6" customFormat="1" x14ac:dyDescent="0.25">
      <c r="A4173" s="12"/>
      <c r="F4173" s="83"/>
      <c r="G4173" s="51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  <c r="CK4173" s="5"/>
      <c r="CL4173" s="5"/>
      <c r="CM4173" s="5"/>
      <c r="CN4173" s="5"/>
      <c r="CO4173" s="5"/>
      <c r="CP4173" s="5"/>
      <c r="CQ4173" s="5"/>
      <c r="CR4173" s="5"/>
      <c r="CS4173" s="5"/>
      <c r="CT4173" s="5"/>
    </row>
    <row r="4174" spans="1:98" s="6" customFormat="1" x14ac:dyDescent="0.25">
      <c r="A4174" s="12"/>
      <c r="F4174" s="83"/>
      <c r="G4174" s="51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  <c r="CK4174" s="5"/>
      <c r="CL4174" s="5"/>
      <c r="CM4174" s="5"/>
      <c r="CN4174" s="5"/>
      <c r="CO4174" s="5"/>
      <c r="CP4174" s="5"/>
      <c r="CQ4174" s="5"/>
      <c r="CR4174" s="5"/>
      <c r="CS4174" s="5"/>
      <c r="CT4174" s="5"/>
    </row>
    <row r="4175" spans="1:98" s="6" customFormat="1" x14ac:dyDescent="0.25">
      <c r="A4175" s="12"/>
      <c r="F4175" s="83"/>
      <c r="G4175" s="51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  <c r="CK4175" s="5"/>
      <c r="CL4175" s="5"/>
      <c r="CM4175" s="5"/>
      <c r="CN4175" s="5"/>
      <c r="CO4175" s="5"/>
      <c r="CP4175" s="5"/>
      <c r="CQ4175" s="5"/>
      <c r="CR4175" s="5"/>
      <c r="CS4175" s="5"/>
      <c r="CT4175" s="5"/>
    </row>
    <row r="4176" spans="1:98" s="6" customFormat="1" x14ac:dyDescent="0.25">
      <c r="A4176" s="12"/>
      <c r="F4176" s="83"/>
      <c r="G4176" s="51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  <c r="CK4176" s="5"/>
      <c r="CL4176" s="5"/>
      <c r="CM4176" s="5"/>
      <c r="CN4176" s="5"/>
      <c r="CO4176" s="5"/>
      <c r="CP4176" s="5"/>
      <c r="CQ4176" s="5"/>
      <c r="CR4176" s="5"/>
      <c r="CS4176" s="5"/>
      <c r="CT4176" s="5"/>
    </row>
    <row r="4177" spans="1:98" s="6" customFormat="1" x14ac:dyDescent="0.25">
      <c r="A4177" s="12"/>
      <c r="F4177" s="83"/>
      <c r="G4177" s="51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  <c r="CK4177" s="5"/>
      <c r="CL4177" s="5"/>
      <c r="CM4177" s="5"/>
      <c r="CN4177" s="5"/>
      <c r="CO4177" s="5"/>
      <c r="CP4177" s="5"/>
      <c r="CQ4177" s="5"/>
      <c r="CR4177" s="5"/>
      <c r="CS4177" s="5"/>
      <c r="CT4177" s="5"/>
    </row>
    <row r="4178" spans="1:98" s="6" customFormat="1" x14ac:dyDescent="0.25">
      <c r="A4178" s="12"/>
      <c r="F4178" s="83"/>
      <c r="G4178" s="51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  <c r="CK4178" s="5"/>
      <c r="CL4178" s="5"/>
      <c r="CM4178" s="5"/>
      <c r="CN4178" s="5"/>
      <c r="CO4178" s="5"/>
      <c r="CP4178" s="5"/>
      <c r="CQ4178" s="5"/>
      <c r="CR4178" s="5"/>
      <c r="CS4178" s="5"/>
      <c r="CT4178" s="5"/>
    </row>
    <row r="4179" spans="1:98" s="6" customFormat="1" x14ac:dyDescent="0.25">
      <c r="A4179" s="12"/>
      <c r="F4179" s="83"/>
      <c r="G4179" s="51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  <c r="CK4179" s="5"/>
      <c r="CL4179" s="5"/>
      <c r="CM4179" s="5"/>
      <c r="CN4179" s="5"/>
      <c r="CO4179" s="5"/>
      <c r="CP4179" s="5"/>
      <c r="CQ4179" s="5"/>
      <c r="CR4179" s="5"/>
      <c r="CS4179" s="5"/>
      <c r="CT4179" s="5"/>
    </row>
    <row r="4180" spans="1:98" s="6" customFormat="1" x14ac:dyDescent="0.25">
      <c r="A4180" s="12"/>
      <c r="F4180" s="83"/>
      <c r="G4180" s="51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  <c r="CK4180" s="5"/>
      <c r="CL4180" s="5"/>
      <c r="CM4180" s="5"/>
      <c r="CN4180" s="5"/>
      <c r="CO4180" s="5"/>
      <c r="CP4180" s="5"/>
      <c r="CQ4180" s="5"/>
      <c r="CR4180" s="5"/>
      <c r="CS4180" s="5"/>
      <c r="CT4180" s="5"/>
    </row>
    <row r="4181" spans="1:98" s="6" customFormat="1" x14ac:dyDescent="0.25">
      <c r="A4181" s="12"/>
      <c r="F4181" s="83"/>
      <c r="G4181" s="51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  <c r="CK4181" s="5"/>
      <c r="CL4181" s="5"/>
      <c r="CM4181" s="5"/>
      <c r="CN4181" s="5"/>
      <c r="CO4181" s="5"/>
      <c r="CP4181" s="5"/>
      <c r="CQ4181" s="5"/>
      <c r="CR4181" s="5"/>
      <c r="CS4181" s="5"/>
      <c r="CT4181" s="5"/>
    </row>
    <row r="4182" spans="1:98" s="6" customFormat="1" x14ac:dyDescent="0.25">
      <c r="A4182" s="12"/>
      <c r="F4182" s="83"/>
      <c r="G4182" s="51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  <c r="CK4182" s="5"/>
      <c r="CL4182" s="5"/>
      <c r="CM4182" s="5"/>
      <c r="CN4182" s="5"/>
      <c r="CO4182" s="5"/>
      <c r="CP4182" s="5"/>
      <c r="CQ4182" s="5"/>
      <c r="CR4182" s="5"/>
      <c r="CS4182" s="5"/>
      <c r="CT4182" s="5"/>
    </row>
    <row r="4183" spans="1:98" s="6" customFormat="1" x14ac:dyDescent="0.25">
      <c r="A4183" s="12"/>
      <c r="F4183" s="83"/>
      <c r="G4183" s="51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  <c r="CK4183" s="5"/>
      <c r="CL4183" s="5"/>
      <c r="CM4183" s="5"/>
      <c r="CN4183" s="5"/>
      <c r="CO4183" s="5"/>
      <c r="CP4183" s="5"/>
      <c r="CQ4183" s="5"/>
      <c r="CR4183" s="5"/>
      <c r="CS4183" s="5"/>
      <c r="CT4183" s="5"/>
    </row>
    <row r="4184" spans="1:98" s="6" customFormat="1" x14ac:dyDescent="0.25">
      <c r="A4184" s="12"/>
      <c r="F4184" s="83"/>
      <c r="G4184" s="51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  <c r="CK4184" s="5"/>
      <c r="CL4184" s="5"/>
      <c r="CM4184" s="5"/>
      <c r="CN4184" s="5"/>
      <c r="CO4184" s="5"/>
      <c r="CP4184" s="5"/>
      <c r="CQ4184" s="5"/>
      <c r="CR4184" s="5"/>
      <c r="CS4184" s="5"/>
      <c r="CT4184" s="5"/>
    </row>
    <row r="4185" spans="1:98" s="6" customFormat="1" x14ac:dyDescent="0.25">
      <c r="A4185" s="12"/>
      <c r="F4185" s="83"/>
      <c r="G4185" s="51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  <c r="CK4185" s="5"/>
      <c r="CL4185" s="5"/>
      <c r="CM4185" s="5"/>
      <c r="CN4185" s="5"/>
      <c r="CO4185" s="5"/>
      <c r="CP4185" s="5"/>
      <c r="CQ4185" s="5"/>
      <c r="CR4185" s="5"/>
      <c r="CS4185" s="5"/>
      <c r="CT4185" s="5"/>
    </row>
    <row r="4186" spans="1:98" s="6" customFormat="1" x14ac:dyDescent="0.25">
      <c r="A4186" s="12"/>
      <c r="F4186" s="83"/>
      <c r="G4186" s="51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  <c r="CK4186" s="5"/>
      <c r="CL4186" s="5"/>
      <c r="CM4186" s="5"/>
      <c r="CN4186" s="5"/>
      <c r="CO4186" s="5"/>
      <c r="CP4186" s="5"/>
      <c r="CQ4186" s="5"/>
      <c r="CR4186" s="5"/>
      <c r="CS4186" s="5"/>
      <c r="CT4186" s="5"/>
    </row>
    <row r="4187" spans="1:98" s="6" customFormat="1" x14ac:dyDescent="0.25">
      <c r="A4187" s="12"/>
      <c r="F4187" s="83"/>
      <c r="G4187" s="51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  <c r="CK4187" s="5"/>
      <c r="CL4187" s="5"/>
      <c r="CM4187" s="5"/>
      <c r="CN4187" s="5"/>
      <c r="CO4187" s="5"/>
      <c r="CP4187" s="5"/>
      <c r="CQ4187" s="5"/>
      <c r="CR4187" s="5"/>
      <c r="CS4187" s="5"/>
      <c r="CT4187" s="5"/>
    </row>
    <row r="4188" spans="1:98" s="6" customFormat="1" x14ac:dyDescent="0.25">
      <c r="A4188" s="12"/>
      <c r="F4188" s="83"/>
      <c r="G4188" s="51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  <c r="CK4188" s="5"/>
      <c r="CL4188" s="5"/>
      <c r="CM4188" s="5"/>
      <c r="CN4188" s="5"/>
      <c r="CO4188" s="5"/>
      <c r="CP4188" s="5"/>
      <c r="CQ4188" s="5"/>
      <c r="CR4188" s="5"/>
      <c r="CS4188" s="5"/>
      <c r="CT4188" s="5"/>
    </row>
    <row r="4189" spans="1:98" s="6" customFormat="1" x14ac:dyDescent="0.25">
      <c r="A4189" s="12"/>
      <c r="F4189" s="83"/>
      <c r="G4189" s="51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  <c r="CK4189" s="5"/>
      <c r="CL4189" s="5"/>
      <c r="CM4189" s="5"/>
      <c r="CN4189" s="5"/>
      <c r="CO4189" s="5"/>
      <c r="CP4189" s="5"/>
      <c r="CQ4189" s="5"/>
      <c r="CR4189" s="5"/>
      <c r="CS4189" s="5"/>
      <c r="CT4189" s="5"/>
    </row>
    <row r="4190" spans="1:98" s="6" customFormat="1" x14ac:dyDescent="0.25">
      <c r="A4190" s="12"/>
      <c r="F4190" s="83"/>
      <c r="G4190" s="51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  <c r="CK4190" s="5"/>
      <c r="CL4190" s="5"/>
      <c r="CM4190" s="5"/>
      <c r="CN4190" s="5"/>
      <c r="CO4190" s="5"/>
      <c r="CP4190" s="5"/>
      <c r="CQ4190" s="5"/>
      <c r="CR4190" s="5"/>
      <c r="CS4190" s="5"/>
      <c r="CT4190" s="5"/>
    </row>
    <row r="4191" spans="1:98" s="6" customFormat="1" x14ac:dyDescent="0.25">
      <c r="A4191" s="12"/>
      <c r="F4191" s="83"/>
      <c r="G4191" s="51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  <c r="CK4191" s="5"/>
      <c r="CL4191" s="5"/>
      <c r="CM4191" s="5"/>
      <c r="CN4191" s="5"/>
      <c r="CO4191" s="5"/>
      <c r="CP4191" s="5"/>
      <c r="CQ4191" s="5"/>
      <c r="CR4191" s="5"/>
      <c r="CS4191" s="5"/>
      <c r="CT4191" s="5"/>
    </row>
    <row r="4192" spans="1:98" s="6" customFormat="1" x14ac:dyDescent="0.25">
      <c r="A4192" s="12"/>
      <c r="F4192" s="83"/>
      <c r="G4192" s="51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  <c r="CK4192" s="5"/>
      <c r="CL4192" s="5"/>
      <c r="CM4192" s="5"/>
      <c r="CN4192" s="5"/>
      <c r="CO4192" s="5"/>
      <c r="CP4192" s="5"/>
      <c r="CQ4192" s="5"/>
      <c r="CR4192" s="5"/>
      <c r="CS4192" s="5"/>
      <c r="CT4192" s="5"/>
    </row>
    <row r="4193" spans="1:98" s="6" customFormat="1" x14ac:dyDescent="0.25">
      <c r="A4193" s="12"/>
      <c r="F4193" s="83"/>
      <c r="G4193" s="51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  <c r="CK4193" s="5"/>
      <c r="CL4193" s="5"/>
      <c r="CM4193" s="5"/>
      <c r="CN4193" s="5"/>
      <c r="CO4193" s="5"/>
      <c r="CP4193" s="5"/>
      <c r="CQ4193" s="5"/>
      <c r="CR4193" s="5"/>
      <c r="CS4193" s="5"/>
      <c r="CT4193" s="5"/>
    </row>
    <row r="4194" spans="1:98" s="6" customFormat="1" x14ac:dyDescent="0.25">
      <c r="A4194" s="12"/>
      <c r="F4194" s="83"/>
      <c r="G4194" s="51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  <c r="CK4194" s="5"/>
      <c r="CL4194" s="5"/>
      <c r="CM4194" s="5"/>
      <c r="CN4194" s="5"/>
      <c r="CO4194" s="5"/>
      <c r="CP4194" s="5"/>
      <c r="CQ4194" s="5"/>
      <c r="CR4194" s="5"/>
      <c r="CS4194" s="5"/>
      <c r="CT4194" s="5"/>
    </row>
    <row r="4195" spans="1:98" s="6" customFormat="1" x14ac:dyDescent="0.25">
      <c r="A4195" s="12"/>
      <c r="F4195" s="83"/>
      <c r="G4195" s="51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  <c r="CK4195" s="5"/>
      <c r="CL4195" s="5"/>
      <c r="CM4195" s="5"/>
      <c r="CN4195" s="5"/>
      <c r="CO4195" s="5"/>
      <c r="CP4195" s="5"/>
      <c r="CQ4195" s="5"/>
      <c r="CR4195" s="5"/>
      <c r="CS4195" s="5"/>
      <c r="CT4195" s="5"/>
    </row>
    <row r="4196" spans="1:98" s="6" customFormat="1" x14ac:dyDescent="0.25">
      <c r="A4196" s="12"/>
      <c r="F4196" s="83"/>
      <c r="G4196" s="51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  <c r="CK4196" s="5"/>
      <c r="CL4196" s="5"/>
      <c r="CM4196" s="5"/>
      <c r="CN4196" s="5"/>
      <c r="CO4196" s="5"/>
      <c r="CP4196" s="5"/>
      <c r="CQ4196" s="5"/>
      <c r="CR4196" s="5"/>
      <c r="CS4196" s="5"/>
      <c r="CT4196" s="5"/>
    </row>
    <row r="4197" spans="1:98" s="6" customFormat="1" x14ac:dyDescent="0.25">
      <c r="A4197" s="12"/>
      <c r="F4197" s="83"/>
      <c r="G4197" s="51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  <c r="CK4197" s="5"/>
      <c r="CL4197" s="5"/>
      <c r="CM4197" s="5"/>
      <c r="CN4197" s="5"/>
      <c r="CO4197" s="5"/>
      <c r="CP4197" s="5"/>
      <c r="CQ4197" s="5"/>
      <c r="CR4197" s="5"/>
      <c r="CS4197" s="5"/>
      <c r="CT4197" s="5"/>
    </row>
    <row r="4198" spans="1:98" s="6" customFormat="1" x14ac:dyDescent="0.25">
      <c r="A4198" s="12"/>
      <c r="F4198" s="83"/>
      <c r="G4198" s="51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  <c r="CK4198" s="5"/>
      <c r="CL4198" s="5"/>
      <c r="CM4198" s="5"/>
      <c r="CN4198" s="5"/>
      <c r="CO4198" s="5"/>
      <c r="CP4198" s="5"/>
      <c r="CQ4198" s="5"/>
      <c r="CR4198" s="5"/>
      <c r="CS4198" s="5"/>
      <c r="CT4198" s="5"/>
    </row>
    <row r="4199" spans="1:98" s="6" customFormat="1" x14ac:dyDescent="0.25">
      <c r="A4199" s="12"/>
      <c r="F4199" s="83"/>
      <c r="G4199" s="51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  <c r="CK4199" s="5"/>
      <c r="CL4199" s="5"/>
      <c r="CM4199" s="5"/>
      <c r="CN4199" s="5"/>
      <c r="CO4199" s="5"/>
      <c r="CP4199" s="5"/>
      <c r="CQ4199" s="5"/>
      <c r="CR4199" s="5"/>
      <c r="CS4199" s="5"/>
      <c r="CT4199" s="5"/>
    </row>
    <row r="4200" spans="1:98" s="6" customFormat="1" x14ac:dyDescent="0.25">
      <c r="A4200" s="12"/>
      <c r="F4200" s="83"/>
      <c r="G4200" s="51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  <c r="CK4200" s="5"/>
      <c r="CL4200" s="5"/>
      <c r="CM4200" s="5"/>
      <c r="CN4200" s="5"/>
      <c r="CO4200" s="5"/>
      <c r="CP4200" s="5"/>
      <c r="CQ4200" s="5"/>
      <c r="CR4200" s="5"/>
      <c r="CS4200" s="5"/>
      <c r="CT4200" s="5"/>
    </row>
    <row r="4201" spans="1:98" s="6" customFormat="1" x14ac:dyDescent="0.25">
      <c r="A4201" s="12"/>
      <c r="F4201" s="83"/>
      <c r="G4201" s="51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  <c r="CK4201" s="5"/>
      <c r="CL4201" s="5"/>
      <c r="CM4201" s="5"/>
      <c r="CN4201" s="5"/>
      <c r="CO4201" s="5"/>
      <c r="CP4201" s="5"/>
      <c r="CQ4201" s="5"/>
      <c r="CR4201" s="5"/>
      <c r="CS4201" s="5"/>
      <c r="CT4201" s="5"/>
    </row>
    <row r="4202" spans="1:98" s="6" customFormat="1" x14ac:dyDescent="0.25">
      <c r="A4202" s="12"/>
      <c r="F4202" s="83"/>
      <c r="G4202" s="51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  <c r="CK4202" s="5"/>
      <c r="CL4202" s="5"/>
      <c r="CM4202" s="5"/>
      <c r="CN4202" s="5"/>
      <c r="CO4202" s="5"/>
      <c r="CP4202" s="5"/>
      <c r="CQ4202" s="5"/>
      <c r="CR4202" s="5"/>
      <c r="CS4202" s="5"/>
      <c r="CT4202" s="5"/>
    </row>
    <row r="4203" spans="1:98" s="6" customFormat="1" x14ac:dyDescent="0.25">
      <c r="A4203" s="12"/>
      <c r="F4203" s="83"/>
      <c r="G4203" s="51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  <c r="CK4203" s="5"/>
      <c r="CL4203" s="5"/>
      <c r="CM4203" s="5"/>
      <c r="CN4203" s="5"/>
      <c r="CO4203" s="5"/>
      <c r="CP4203" s="5"/>
      <c r="CQ4203" s="5"/>
      <c r="CR4203" s="5"/>
      <c r="CS4203" s="5"/>
      <c r="CT4203" s="5"/>
    </row>
    <row r="4204" spans="1:98" s="6" customFormat="1" x14ac:dyDescent="0.25">
      <c r="A4204" s="12"/>
      <c r="F4204" s="83"/>
      <c r="G4204" s="51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  <c r="CK4204" s="5"/>
      <c r="CL4204" s="5"/>
      <c r="CM4204" s="5"/>
      <c r="CN4204" s="5"/>
      <c r="CO4204" s="5"/>
      <c r="CP4204" s="5"/>
      <c r="CQ4204" s="5"/>
      <c r="CR4204" s="5"/>
      <c r="CS4204" s="5"/>
      <c r="CT4204" s="5"/>
    </row>
    <row r="4205" spans="1:98" s="6" customFormat="1" x14ac:dyDescent="0.25">
      <c r="A4205" s="12"/>
      <c r="F4205" s="83"/>
      <c r="G4205" s="51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  <c r="CK4205" s="5"/>
      <c r="CL4205" s="5"/>
      <c r="CM4205" s="5"/>
      <c r="CN4205" s="5"/>
      <c r="CO4205" s="5"/>
      <c r="CP4205" s="5"/>
      <c r="CQ4205" s="5"/>
      <c r="CR4205" s="5"/>
      <c r="CS4205" s="5"/>
      <c r="CT4205" s="5"/>
    </row>
    <row r="4206" spans="1:98" s="6" customFormat="1" x14ac:dyDescent="0.25">
      <c r="A4206" s="12"/>
      <c r="F4206" s="83"/>
      <c r="G4206" s="51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  <c r="CK4206" s="5"/>
      <c r="CL4206" s="5"/>
      <c r="CM4206" s="5"/>
      <c r="CN4206" s="5"/>
      <c r="CO4206" s="5"/>
      <c r="CP4206" s="5"/>
      <c r="CQ4206" s="5"/>
      <c r="CR4206" s="5"/>
      <c r="CS4206" s="5"/>
      <c r="CT4206" s="5"/>
    </row>
    <row r="4207" spans="1:98" s="6" customFormat="1" x14ac:dyDescent="0.25">
      <c r="A4207" s="12"/>
      <c r="F4207" s="83"/>
      <c r="G4207" s="51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  <c r="CK4207" s="5"/>
      <c r="CL4207" s="5"/>
      <c r="CM4207" s="5"/>
      <c r="CN4207" s="5"/>
      <c r="CO4207" s="5"/>
      <c r="CP4207" s="5"/>
      <c r="CQ4207" s="5"/>
      <c r="CR4207" s="5"/>
      <c r="CS4207" s="5"/>
      <c r="CT4207" s="5"/>
    </row>
    <row r="4208" spans="1:98" s="6" customFormat="1" x14ac:dyDescent="0.25">
      <c r="A4208" s="12"/>
      <c r="F4208" s="83"/>
      <c r="G4208" s="51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  <c r="CK4208" s="5"/>
      <c r="CL4208" s="5"/>
      <c r="CM4208" s="5"/>
      <c r="CN4208" s="5"/>
      <c r="CO4208" s="5"/>
      <c r="CP4208" s="5"/>
      <c r="CQ4208" s="5"/>
      <c r="CR4208" s="5"/>
      <c r="CS4208" s="5"/>
      <c r="CT4208" s="5"/>
    </row>
    <row r="4209" spans="1:98" s="6" customFormat="1" x14ac:dyDescent="0.25">
      <c r="A4209" s="12"/>
      <c r="F4209" s="83"/>
      <c r="G4209" s="51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  <c r="CK4209" s="5"/>
      <c r="CL4209" s="5"/>
      <c r="CM4209" s="5"/>
      <c r="CN4209" s="5"/>
      <c r="CO4209" s="5"/>
      <c r="CP4209" s="5"/>
      <c r="CQ4209" s="5"/>
      <c r="CR4209" s="5"/>
      <c r="CS4209" s="5"/>
      <c r="CT4209" s="5"/>
    </row>
    <row r="4210" spans="1:98" s="6" customFormat="1" x14ac:dyDescent="0.25">
      <c r="A4210" s="12"/>
      <c r="F4210" s="83"/>
      <c r="G4210" s="51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  <c r="CK4210" s="5"/>
      <c r="CL4210" s="5"/>
      <c r="CM4210" s="5"/>
      <c r="CN4210" s="5"/>
      <c r="CO4210" s="5"/>
      <c r="CP4210" s="5"/>
      <c r="CQ4210" s="5"/>
      <c r="CR4210" s="5"/>
      <c r="CS4210" s="5"/>
      <c r="CT4210" s="5"/>
    </row>
    <row r="4211" spans="1:98" s="6" customFormat="1" x14ac:dyDescent="0.25">
      <c r="A4211" s="12"/>
      <c r="F4211" s="83"/>
      <c r="G4211" s="51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  <c r="CK4211" s="5"/>
      <c r="CL4211" s="5"/>
      <c r="CM4211" s="5"/>
      <c r="CN4211" s="5"/>
      <c r="CO4211" s="5"/>
      <c r="CP4211" s="5"/>
      <c r="CQ4211" s="5"/>
      <c r="CR4211" s="5"/>
      <c r="CS4211" s="5"/>
      <c r="CT4211" s="5"/>
    </row>
    <row r="4212" spans="1:98" s="6" customFormat="1" x14ac:dyDescent="0.25">
      <c r="A4212" s="12"/>
      <c r="F4212" s="83"/>
      <c r="G4212" s="51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  <c r="CK4212" s="5"/>
      <c r="CL4212" s="5"/>
      <c r="CM4212" s="5"/>
      <c r="CN4212" s="5"/>
      <c r="CO4212" s="5"/>
      <c r="CP4212" s="5"/>
      <c r="CQ4212" s="5"/>
      <c r="CR4212" s="5"/>
      <c r="CS4212" s="5"/>
      <c r="CT4212" s="5"/>
    </row>
    <row r="4213" spans="1:98" s="6" customFormat="1" x14ac:dyDescent="0.25">
      <c r="A4213" s="12"/>
      <c r="F4213" s="83"/>
      <c r="G4213" s="51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  <c r="CK4213" s="5"/>
      <c r="CL4213" s="5"/>
      <c r="CM4213" s="5"/>
      <c r="CN4213" s="5"/>
      <c r="CO4213" s="5"/>
      <c r="CP4213" s="5"/>
      <c r="CQ4213" s="5"/>
      <c r="CR4213" s="5"/>
      <c r="CS4213" s="5"/>
      <c r="CT4213" s="5"/>
    </row>
    <row r="4214" spans="1:98" s="6" customFormat="1" x14ac:dyDescent="0.25">
      <c r="A4214" s="12"/>
      <c r="F4214" s="83"/>
      <c r="G4214" s="51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  <c r="CK4214" s="5"/>
      <c r="CL4214" s="5"/>
      <c r="CM4214" s="5"/>
      <c r="CN4214" s="5"/>
      <c r="CO4214" s="5"/>
      <c r="CP4214" s="5"/>
      <c r="CQ4214" s="5"/>
      <c r="CR4214" s="5"/>
      <c r="CS4214" s="5"/>
      <c r="CT4214" s="5"/>
    </row>
    <row r="4215" spans="1:98" s="6" customFormat="1" x14ac:dyDescent="0.25">
      <c r="A4215" s="12"/>
      <c r="F4215" s="83"/>
      <c r="G4215" s="51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  <c r="CK4215" s="5"/>
      <c r="CL4215" s="5"/>
      <c r="CM4215" s="5"/>
      <c r="CN4215" s="5"/>
      <c r="CO4215" s="5"/>
      <c r="CP4215" s="5"/>
      <c r="CQ4215" s="5"/>
      <c r="CR4215" s="5"/>
      <c r="CS4215" s="5"/>
      <c r="CT4215" s="5"/>
    </row>
    <row r="4216" spans="1:98" s="6" customFormat="1" x14ac:dyDescent="0.25">
      <c r="A4216" s="12"/>
      <c r="F4216" s="83"/>
      <c r="G4216" s="51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  <c r="CK4216" s="5"/>
      <c r="CL4216" s="5"/>
      <c r="CM4216" s="5"/>
      <c r="CN4216" s="5"/>
      <c r="CO4216" s="5"/>
      <c r="CP4216" s="5"/>
      <c r="CQ4216" s="5"/>
      <c r="CR4216" s="5"/>
      <c r="CS4216" s="5"/>
      <c r="CT4216" s="5"/>
    </row>
    <row r="4217" spans="1:98" s="6" customFormat="1" x14ac:dyDescent="0.25">
      <c r="A4217" s="12"/>
      <c r="F4217" s="83"/>
      <c r="G4217" s="51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  <c r="CK4217" s="5"/>
      <c r="CL4217" s="5"/>
      <c r="CM4217" s="5"/>
      <c r="CN4217" s="5"/>
      <c r="CO4217" s="5"/>
      <c r="CP4217" s="5"/>
      <c r="CQ4217" s="5"/>
      <c r="CR4217" s="5"/>
      <c r="CS4217" s="5"/>
      <c r="CT4217" s="5"/>
    </row>
    <row r="4218" spans="1:98" s="6" customFormat="1" x14ac:dyDescent="0.25">
      <c r="A4218" s="12"/>
      <c r="F4218" s="83"/>
      <c r="G4218" s="51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  <c r="CK4218" s="5"/>
      <c r="CL4218" s="5"/>
      <c r="CM4218" s="5"/>
      <c r="CN4218" s="5"/>
      <c r="CO4218" s="5"/>
      <c r="CP4218" s="5"/>
      <c r="CQ4218" s="5"/>
      <c r="CR4218" s="5"/>
      <c r="CS4218" s="5"/>
      <c r="CT4218" s="5"/>
    </row>
    <row r="4219" spans="1:98" s="6" customFormat="1" x14ac:dyDescent="0.25">
      <c r="A4219" s="12"/>
      <c r="F4219" s="83"/>
      <c r="G4219" s="51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  <c r="CK4219" s="5"/>
      <c r="CL4219" s="5"/>
      <c r="CM4219" s="5"/>
      <c r="CN4219" s="5"/>
      <c r="CO4219" s="5"/>
      <c r="CP4219" s="5"/>
      <c r="CQ4219" s="5"/>
      <c r="CR4219" s="5"/>
      <c r="CS4219" s="5"/>
      <c r="CT4219" s="5"/>
    </row>
    <row r="4220" spans="1:98" s="6" customFormat="1" x14ac:dyDescent="0.25">
      <c r="A4220" s="12"/>
      <c r="F4220" s="83"/>
      <c r="G4220" s="51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  <c r="CK4220" s="5"/>
      <c r="CL4220" s="5"/>
      <c r="CM4220" s="5"/>
      <c r="CN4220" s="5"/>
      <c r="CO4220" s="5"/>
      <c r="CP4220" s="5"/>
      <c r="CQ4220" s="5"/>
      <c r="CR4220" s="5"/>
      <c r="CS4220" s="5"/>
      <c r="CT4220" s="5"/>
    </row>
    <row r="4221" spans="1:98" s="6" customFormat="1" x14ac:dyDescent="0.25">
      <c r="A4221" s="12"/>
      <c r="F4221" s="83"/>
      <c r="G4221" s="51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  <c r="CK4221" s="5"/>
      <c r="CL4221" s="5"/>
      <c r="CM4221" s="5"/>
      <c r="CN4221" s="5"/>
      <c r="CO4221" s="5"/>
      <c r="CP4221" s="5"/>
      <c r="CQ4221" s="5"/>
      <c r="CR4221" s="5"/>
      <c r="CS4221" s="5"/>
      <c r="CT4221" s="5"/>
    </row>
    <row r="4222" spans="1:98" s="6" customFormat="1" x14ac:dyDescent="0.25">
      <c r="A4222" s="12"/>
      <c r="F4222" s="83"/>
      <c r="G4222" s="51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  <c r="CK4222" s="5"/>
      <c r="CL4222" s="5"/>
      <c r="CM4222" s="5"/>
      <c r="CN4222" s="5"/>
      <c r="CO4222" s="5"/>
      <c r="CP4222" s="5"/>
      <c r="CQ4222" s="5"/>
      <c r="CR4222" s="5"/>
      <c r="CS4222" s="5"/>
      <c r="CT4222" s="5"/>
    </row>
    <row r="4223" spans="1:98" s="6" customFormat="1" x14ac:dyDescent="0.25">
      <c r="A4223" s="12"/>
      <c r="F4223" s="83"/>
      <c r="G4223" s="51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  <c r="CK4223" s="5"/>
      <c r="CL4223" s="5"/>
      <c r="CM4223" s="5"/>
      <c r="CN4223" s="5"/>
      <c r="CO4223" s="5"/>
      <c r="CP4223" s="5"/>
      <c r="CQ4223" s="5"/>
      <c r="CR4223" s="5"/>
      <c r="CS4223" s="5"/>
      <c r="CT4223" s="5"/>
    </row>
    <row r="4224" spans="1:98" s="6" customFormat="1" x14ac:dyDescent="0.25">
      <c r="A4224" s="12"/>
      <c r="F4224" s="83"/>
      <c r="G4224" s="51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  <c r="CK4224" s="5"/>
      <c r="CL4224" s="5"/>
      <c r="CM4224" s="5"/>
      <c r="CN4224" s="5"/>
      <c r="CO4224" s="5"/>
      <c r="CP4224" s="5"/>
      <c r="CQ4224" s="5"/>
      <c r="CR4224" s="5"/>
      <c r="CS4224" s="5"/>
      <c r="CT4224" s="5"/>
    </row>
    <row r="4225" spans="1:98" s="6" customFormat="1" x14ac:dyDescent="0.25">
      <c r="A4225" s="12"/>
      <c r="F4225" s="83"/>
      <c r="G4225" s="51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  <c r="CK4225" s="5"/>
      <c r="CL4225" s="5"/>
      <c r="CM4225" s="5"/>
      <c r="CN4225" s="5"/>
      <c r="CO4225" s="5"/>
      <c r="CP4225" s="5"/>
      <c r="CQ4225" s="5"/>
      <c r="CR4225" s="5"/>
      <c r="CS4225" s="5"/>
      <c r="CT4225" s="5"/>
    </row>
    <row r="4226" spans="1:98" s="6" customFormat="1" x14ac:dyDescent="0.25">
      <c r="A4226" s="12"/>
      <c r="F4226" s="83"/>
      <c r="G4226" s="51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  <c r="CK4226" s="5"/>
      <c r="CL4226" s="5"/>
      <c r="CM4226" s="5"/>
      <c r="CN4226" s="5"/>
      <c r="CO4226" s="5"/>
      <c r="CP4226" s="5"/>
      <c r="CQ4226" s="5"/>
      <c r="CR4226" s="5"/>
      <c r="CS4226" s="5"/>
      <c r="CT4226" s="5"/>
    </row>
    <row r="4227" spans="1:98" s="6" customFormat="1" x14ac:dyDescent="0.25">
      <c r="A4227" s="12"/>
      <c r="F4227" s="83"/>
      <c r="G4227" s="51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  <c r="CK4227" s="5"/>
      <c r="CL4227" s="5"/>
      <c r="CM4227" s="5"/>
      <c r="CN4227" s="5"/>
      <c r="CO4227" s="5"/>
      <c r="CP4227" s="5"/>
      <c r="CQ4227" s="5"/>
      <c r="CR4227" s="5"/>
      <c r="CS4227" s="5"/>
      <c r="CT4227" s="5"/>
    </row>
    <row r="4228" spans="1:98" s="6" customFormat="1" x14ac:dyDescent="0.25">
      <c r="A4228" s="12"/>
      <c r="F4228" s="83"/>
      <c r="G4228" s="51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  <c r="CK4228" s="5"/>
      <c r="CL4228" s="5"/>
      <c r="CM4228" s="5"/>
      <c r="CN4228" s="5"/>
      <c r="CO4228" s="5"/>
      <c r="CP4228" s="5"/>
      <c r="CQ4228" s="5"/>
      <c r="CR4228" s="5"/>
      <c r="CS4228" s="5"/>
      <c r="CT4228" s="5"/>
    </row>
    <row r="4229" spans="1:98" s="6" customFormat="1" x14ac:dyDescent="0.25">
      <c r="A4229" s="12"/>
      <c r="F4229" s="83"/>
      <c r="G4229" s="51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  <c r="CK4229" s="5"/>
      <c r="CL4229" s="5"/>
      <c r="CM4229" s="5"/>
      <c r="CN4229" s="5"/>
      <c r="CO4229" s="5"/>
      <c r="CP4229" s="5"/>
      <c r="CQ4229" s="5"/>
      <c r="CR4229" s="5"/>
      <c r="CS4229" s="5"/>
      <c r="CT4229" s="5"/>
    </row>
    <row r="4230" spans="1:98" s="6" customFormat="1" x14ac:dyDescent="0.25">
      <c r="A4230" s="12"/>
      <c r="F4230" s="83"/>
      <c r="G4230" s="51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  <c r="CK4230" s="5"/>
      <c r="CL4230" s="5"/>
      <c r="CM4230" s="5"/>
      <c r="CN4230" s="5"/>
      <c r="CO4230" s="5"/>
      <c r="CP4230" s="5"/>
      <c r="CQ4230" s="5"/>
      <c r="CR4230" s="5"/>
      <c r="CS4230" s="5"/>
      <c r="CT4230" s="5"/>
    </row>
    <row r="4231" spans="1:98" s="6" customFormat="1" x14ac:dyDescent="0.25">
      <c r="A4231" s="12"/>
      <c r="F4231" s="83"/>
      <c r="G4231" s="51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  <c r="CK4231" s="5"/>
      <c r="CL4231" s="5"/>
      <c r="CM4231" s="5"/>
      <c r="CN4231" s="5"/>
      <c r="CO4231" s="5"/>
      <c r="CP4231" s="5"/>
      <c r="CQ4231" s="5"/>
      <c r="CR4231" s="5"/>
      <c r="CS4231" s="5"/>
      <c r="CT4231" s="5"/>
    </row>
    <row r="4232" spans="1:98" s="6" customFormat="1" x14ac:dyDescent="0.25">
      <c r="A4232" s="12"/>
      <c r="F4232" s="83"/>
      <c r="G4232" s="51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  <c r="CK4232" s="5"/>
      <c r="CL4232" s="5"/>
      <c r="CM4232" s="5"/>
      <c r="CN4232" s="5"/>
      <c r="CO4232" s="5"/>
      <c r="CP4232" s="5"/>
      <c r="CQ4232" s="5"/>
      <c r="CR4232" s="5"/>
      <c r="CS4232" s="5"/>
      <c r="CT4232" s="5"/>
    </row>
    <row r="4233" spans="1:98" s="6" customFormat="1" x14ac:dyDescent="0.25">
      <c r="A4233" s="12"/>
      <c r="F4233" s="83"/>
      <c r="G4233" s="51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  <c r="CK4233" s="5"/>
      <c r="CL4233" s="5"/>
      <c r="CM4233" s="5"/>
      <c r="CN4233" s="5"/>
      <c r="CO4233" s="5"/>
      <c r="CP4233" s="5"/>
      <c r="CQ4233" s="5"/>
      <c r="CR4233" s="5"/>
      <c r="CS4233" s="5"/>
      <c r="CT4233" s="5"/>
    </row>
    <row r="4234" spans="1:98" s="6" customFormat="1" x14ac:dyDescent="0.25">
      <c r="A4234" s="12"/>
      <c r="F4234" s="83"/>
      <c r="G4234" s="51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  <c r="CK4234" s="5"/>
      <c r="CL4234" s="5"/>
      <c r="CM4234" s="5"/>
      <c r="CN4234" s="5"/>
      <c r="CO4234" s="5"/>
      <c r="CP4234" s="5"/>
      <c r="CQ4234" s="5"/>
      <c r="CR4234" s="5"/>
      <c r="CS4234" s="5"/>
      <c r="CT4234" s="5"/>
    </row>
    <row r="4235" spans="1:98" s="6" customFormat="1" x14ac:dyDescent="0.25">
      <c r="A4235" s="12"/>
      <c r="F4235" s="83"/>
      <c r="G4235" s="51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  <c r="CK4235" s="5"/>
      <c r="CL4235" s="5"/>
      <c r="CM4235" s="5"/>
      <c r="CN4235" s="5"/>
      <c r="CO4235" s="5"/>
      <c r="CP4235" s="5"/>
      <c r="CQ4235" s="5"/>
      <c r="CR4235" s="5"/>
      <c r="CS4235" s="5"/>
      <c r="CT4235" s="5"/>
    </row>
    <row r="4236" spans="1:98" s="6" customFormat="1" x14ac:dyDescent="0.25">
      <c r="A4236" s="12"/>
      <c r="F4236" s="83"/>
      <c r="G4236" s="51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  <c r="CK4236" s="5"/>
      <c r="CL4236" s="5"/>
      <c r="CM4236" s="5"/>
      <c r="CN4236" s="5"/>
      <c r="CO4236" s="5"/>
      <c r="CP4236" s="5"/>
      <c r="CQ4236" s="5"/>
      <c r="CR4236" s="5"/>
      <c r="CS4236" s="5"/>
      <c r="CT4236" s="5"/>
    </row>
    <row r="4237" spans="1:98" s="6" customFormat="1" x14ac:dyDescent="0.25">
      <c r="A4237" s="12"/>
      <c r="F4237" s="83"/>
      <c r="G4237" s="51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  <c r="CK4237" s="5"/>
      <c r="CL4237" s="5"/>
      <c r="CM4237" s="5"/>
      <c r="CN4237" s="5"/>
      <c r="CO4237" s="5"/>
      <c r="CP4237" s="5"/>
      <c r="CQ4237" s="5"/>
      <c r="CR4237" s="5"/>
      <c r="CS4237" s="5"/>
      <c r="CT4237" s="5"/>
    </row>
    <row r="4238" spans="1:98" s="6" customFormat="1" x14ac:dyDescent="0.25">
      <c r="A4238" s="12"/>
      <c r="F4238" s="83"/>
      <c r="G4238" s="51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  <c r="CK4238" s="5"/>
      <c r="CL4238" s="5"/>
      <c r="CM4238" s="5"/>
      <c r="CN4238" s="5"/>
      <c r="CO4238" s="5"/>
      <c r="CP4238" s="5"/>
      <c r="CQ4238" s="5"/>
      <c r="CR4238" s="5"/>
      <c r="CS4238" s="5"/>
      <c r="CT4238" s="5"/>
    </row>
    <row r="4239" spans="1:98" s="6" customFormat="1" x14ac:dyDescent="0.25">
      <c r="A4239" s="12"/>
      <c r="F4239" s="83"/>
      <c r="G4239" s="51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  <c r="CK4239" s="5"/>
      <c r="CL4239" s="5"/>
      <c r="CM4239" s="5"/>
      <c r="CN4239" s="5"/>
      <c r="CO4239" s="5"/>
      <c r="CP4239" s="5"/>
      <c r="CQ4239" s="5"/>
      <c r="CR4239" s="5"/>
      <c r="CS4239" s="5"/>
      <c r="CT4239" s="5"/>
    </row>
    <row r="4240" spans="1:98" s="6" customFormat="1" x14ac:dyDescent="0.25">
      <c r="A4240" s="12"/>
      <c r="F4240" s="83"/>
      <c r="G4240" s="51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  <c r="CK4240" s="5"/>
      <c r="CL4240" s="5"/>
      <c r="CM4240" s="5"/>
      <c r="CN4240" s="5"/>
      <c r="CO4240" s="5"/>
      <c r="CP4240" s="5"/>
      <c r="CQ4240" s="5"/>
      <c r="CR4240" s="5"/>
      <c r="CS4240" s="5"/>
      <c r="CT4240" s="5"/>
    </row>
    <row r="4241" spans="1:98" s="6" customFormat="1" x14ac:dyDescent="0.25">
      <c r="A4241" s="12"/>
      <c r="F4241" s="83"/>
      <c r="G4241" s="51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  <c r="CK4241" s="5"/>
      <c r="CL4241" s="5"/>
      <c r="CM4241" s="5"/>
      <c r="CN4241" s="5"/>
      <c r="CO4241" s="5"/>
      <c r="CP4241" s="5"/>
      <c r="CQ4241" s="5"/>
      <c r="CR4241" s="5"/>
      <c r="CS4241" s="5"/>
      <c r="CT4241" s="5"/>
    </row>
    <row r="4242" spans="1:98" s="6" customFormat="1" x14ac:dyDescent="0.25">
      <c r="A4242" s="12"/>
      <c r="F4242" s="83"/>
      <c r="G4242" s="51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  <c r="CK4242" s="5"/>
      <c r="CL4242" s="5"/>
      <c r="CM4242" s="5"/>
      <c r="CN4242" s="5"/>
      <c r="CO4242" s="5"/>
      <c r="CP4242" s="5"/>
      <c r="CQ4242" s="5"/>
      <c r="CR4242" s="5"/>
      <c r="CS4242" s="5"/>
      <c r="CT4242" s="5"/>
    </row>
    <row r="4243" spans="1:98" s="6" customFormat="1" x14ac:dyDescent="0.25">
      <c r="A4243" s="12"/>
      <c r="F4243" s="83"/>
      <c r="G4243" s="51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  <c r="CK4243" s="5"/>
      <c r="CL4243" s="5"/>
      <c r="CM4243" s="5"/>
      <c r="CN4243" s="5"/>
      <c r="CO4243" s="5"/>
      <c r="CP4243" s="5"/>
      <c r="CQ4243" s="5"/>
      <c r="CR4243" s="5"/>
      <c r="CS4243" s="5"/>
      <c r="CT4243" s="5"/>
    </row>
    <row r="4244" spans="1:98" s="6" customFormat="1" x14ac:dyDescent="0.25">
      <c r="A4244" s="12"/>
      <c r="F4244" s="83"/>
      <c r="G4244" s="51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  <c r="CK4244" s="5"/>
      <c r="CL4244" s="5"/>
      <c r="CM4244" s="5"/>
      <c r="CN4244" s="5"/>
      <c r="CO4244" s="5"/>
      <c r="CP4244" s="5"/>
      <c r="CQ4244" s="5"/>
      <c r="CR4244" s="5"/>
      <c r="CS4244" s="5"/>
      <c r="CT4244" s="5"/>
    </row>
    <row r="4245" spans="1:98" s="6" customFormat="1" x14ac:dyDescent="0.25">
      <c r="A4245" s="12"/>
      <c r="F4245" s="83"/>
      <c r="G4245" s="51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  <c r="CK4245" s="5"/>
      <c r="CL4245" s="5"/>
      <c r="CM4245" s="5"/>
      <c r="CN4245" s="5"/>
      <c r="CO4245" s="5"/>
      <c r="CP4245" s="5"/>
      <c r="CQ4245" s="5"/>
      <c r="CR4245" s="5"/>
      <c r="CS4245" s="5"/>
      <c r="CT4245" s="5"/>
    </row>
    <row r="4246" spans="1:98" s="6" customFormat="1" x14ac:dyDescent="0.25">
      <c r="A4246" s="12"/>
      <c r="F4246" s="83"/>
      <c r="G4246" s="51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  <c r="CK4246" s="5"/>
      <c r="CL4246" s="5"/>
      <c r="CM4246" s="5"/>
      <c r="CN4246" s="5"/>
      <c r="CO4246" s="5"/>
      <c r="CP4246" s="5"/>
      <c r="CQ4246" s="5"/>
      <c r="CR4246" s="5"/>
      <c r="CS4246" s="5"/>
      <c r="CT4246" s="5"/>
    </row>
    <row r="4247" spans="1:98" s="6" customFormat="1" x14ac:dyDescent="0.25">
      <c r="A4247" s="12"/>
      <c r="F4247" s="83"/>
      <c r="G4247" s="51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  <c r="CK4247" s="5"/>
      <c r="CL4247" s="5"/>
      <c r="CM4247" s="5"/>
      <c r="CN4247" s="5"/>
      <c r="CO4247" s="5"/>
      <c r="CP4247" s="5"/>
      <c r="CQ4247" s="5"/>
      <c r="CR4247" s="5"/>
      <c r="CS4247" s="5"/>
      <c r="CT4247" s="5"/>
    </row>
    <row r="4248" spans="1:98" s="6" customFormat="1" x14ac:dyDescent="0.25">
      <c r="A4248" s="12"/>
      <c r="F4248" s="83"/>
      <c r="G4248" s="51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  <c r="CK4248" s="5"/>
      <c r="CL4248" s="5"/>
      <c r="CM4248" s="5"/>
      <c r="CN4248" s="5"/>
      <c r="CO4248" s="5"/>
      <c r="CP4248" s="5"/>
      <c r="CQ4248" s="5"/>
      <c r="CR4248" s="5"/>
      <c r="CS4248" s="5"/>
      <c r="CT4248" s="5"/>
    </row>
    <row r="4249" spans="1:98" s="6" customFormat="1" x14ac:dyDescent="0.25">
      <c r="A4249" s="12"/>
      <c r="F4249" s="83"/>
      <c r="G4249" s="51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  <c r="CK4249" s="5"/>
      <c r="CL4249" s="5"/>
      <c r="CM4249" s="5"/>
      <c r="CN4249" s="5"/>
      <c r="CO4249" s="5"/>
      <c r="CP4249" s="5"/>
      <c r="CQ4249" s="5"/>
      <c r="CR4249" s="5"/>
      <c r="CS4249" s="5"/>
      <c r="CT4249" s="5"/>
    </row>
    <row r="4250" spans="1:98" s="6" customFormat="1" x14ac:dyDescent="0.25">
      <c r="A4250" s="12"/>
      <c r="F4250" s="83"/>
      <c r="G4250" s="51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  <c r="CK4250" s="5"/>
      <c r="CL4250" s="5"/>
      <c r="CM4250" s="5"/>
      <c r="CN4250" s="5"/>
      <c r="CO4250" s="5"/>
      <c r="CP4250" s="5"/>
      <c r="CQ4250" s="5"/>
      <c r="CR4250" s="5"/>
      <c r="CS4250" s="5"/>
      <c r="CT4250" s="5"/>
    </row>
    <row r="4251" spans="1:98" s="6" customFormat="1" x14ac:dyDescent="0.25">
      <c r="A4251" s="12"/>
      <c r="F4251" s="83"/>
      <c r="G4251" s="51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  <c r="CK4251" s="5"/>
      <c r="CL4251" s="5"/>
      <c r="CM4251" s="5"/>
      <c r="CN4251" s="5"/>
      <c r="CO4251" s="5"/>
      <c r="CP4251" s="5"/>
      <c r="CQ4251" s="5"/>
      <c r="CR4251" s="5"/>
      <c r="CS4251" s="5"/>
      <c r="CT4251" s="5"/>
    </row>
    <row r="4252" spans="1:98" s="6" customFormat="1" x14ac:dyDescent="0.25">
      <c r="A4252" s="12"/>
      <c r="F4252" s="83"/>
      <c r="G4252" s="51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  <c r="CK4252" s="5"/>
      <c r="CL4252" s="5"/>
      <c r="CM4252" s="5"/>
      <c r="CN4252" s="5"/>
      <c r="CO4252" s="5"/>
      <c r="CP4252" s="5"/>
      <c r="CQ4252" s="5"/>
      <c r="CR4252" s="5"/>
      <c r="CS4252" s="5"/>
      <c r="CT4252" s="5"/>
    </row>
    <row r="4253" spans="1:98" s="6" customFormat="1" x14ac:dyDescent="0.25">
      <c r="A4253" s="12"/>
      <c r="F4253" s="83"/>
      <c r="G4253" s="51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  <c r="CK4253" s="5"/>
      <c r="CL4253" s="5"/>
      <c r="CM4253" s="5"/>
      <c r="CN4253" s="5"/>
      <c r="CO4253" s="5"/>
      <c r="CP4253" s="5"/>
      <c r="CQ4253" s="5"/>
      <c r="CR4253" s="5"/>
      <c r="CS4253" s="5"/>
      <c r="CT4253" s="5"/>
    </row>
    <row r="4254" spans="1:98" s="6" customFormat="1" x14ac:dyDescent="0.25">
      <c r="A4254" s="12"/>
      <c r="F4254" s="83"/>
      <c r="G4254" s="51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  <c r="CK4254" s="5"/>
      <c r="CL4254" s="5"/>
      <c r="CM4254" s="5"/>
      <c r="CN4254" s="5"/>
      <c r="CO4254" s="5"/>
      <c r="CP4254" s="5"/>
      <c r="CQ4254" s="5"/>
      <c r="CR4254" s="5"/>
      <c r="CS4254" s="5"/>
      <c r="CT4254" s="5"/>
    </row>
    <row r="4255" spans="1:98" s="6" customFormat="1" x14ac:dyDescent="0.25">
      <c r="A4255" s="12"/>
      <c r="F4255" s="83"/>
      <c r="G4255" s="51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  <c r="CK4255" s="5"/>
      <c r="CL4255" s="5"/>
      <c r="CM4255" s="5"/>
      <c r="CN4255" s="5"/>
      <c r="CO4255" s="5"/>
      <c r="CP4255" s="5"/>
      <c r="CQ4255" s="5"/>
      <c r="CR4255" s="5"/>
      <c r="CS4255" s="5"/>
      <c r="CT4255" s="5"/>
    </row>
    <row r="4256" spans="1:98" s="6" customFormat="1" x14ac:dyDescent="0.25">
      <c r="A4256" s="12"/>
      <c r="F4256" s="83"/>
      <c r="G4256" s="51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  <c r="CK4256" s="5"/>
      <c r="CL4256" s="5"/>
      <c r="CM4256" s="5"/>
      <c r="CN4256" s="5"/>
      <c r="CO4256" s="5"/>
      <c r="CP4256" s="5"/>
      <c r="CQ4256" s="5"/>
      <c r="CR4256" s="5"/>
      <c r="CS4256" s="5"/>
      <c r="CT4256" s="5"/>
    </row>
    <row r="4257" spans="1:98" s="6" customFormat="1" x14ac:dyDescent="0.25">
      <c r="A4257" s="12"/>
      <c r="F4257" s="83"/>
      <c r="G4257" s="51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  <c r="CK4257" s="5"/>
      <c r="CL4257" s="5"/>
      <c r="CM4257" s="5"/>
      <c r="CN4257" s="5"/>
      <c r="CO4257" s="5"/>
      <c r="CP4257" s="5"/>
      <c r="CQ4257" s="5"/>
      <c r="CR4257" s="5"/>
      <c r="CS4257" s="5"/>
      <c r="CT4257" s="5"/>
    </row>
    <row r="4258" spans="1:98" s="6" customFormat="1" x14ac:dyDescent="0.25">
      <c r="A4258" s="12"/>
      <c r="F4258" s="83"/>
      <c r="G4258" s="51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  <c r="CK4258" s="5"/>
      <c r="CL4258" s="5"/>
      <c r="CM4258" s="5"/>
      <c r="CN4258" s="5"/>
      <c r="CO4258" s="5"/>
      <c r="CP4258" s="5"/>
      <c r="CQ4258" s="5"/>
      <c r="CR4258" s="5"/>
      <c r="CS4258" s="5"/>
      <c r="CT4258" s="5"/>
    </row>
    <row r="4259" spans="1:98" s="6" customFormat="1" x14ac:dyDescent="0.25">
      <c r="A4259" s="12"/>
      <c r="F4259" s="83"/>
      <c r="G4259" s="51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  <c r="CK4259" s="5"/>
      <c r="CL4259" s="5"/>
      <c r="CM4259" s="5"/>
      <c r="CN4259" s="5"/>
      <c r="CO4259" s="5"/>
      <c r="CP4259" s="5"/>
      <c r="CQ4259" s="5"/>
      <c r="CR4259" s="5"/>
      <c r="CS4259" s="5"/>
      <c r="CT4259" s="5"/>
    </row>
    <row r="4260" spans="1:98" s="6" customFormat="1" x14ac:dyDescent="0.25">
      <c r="A4260" s="12"/>
      <c r="F4260" s="83"/>
      <c r="G4260" s="51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  <c r="CK4260" s="5"/>
      <c r="CL4260" s="5"/>
      <c r="CM4260" s="5"/>
      <c r="CN4260" s="5"/>
      <c r="CO4260" s="5"/>
      <c r="CP4260" s="5"/>
      <c r="CQ4260" s="5"/>
      <c r="CR4260" s="5"/>
      <c r="CS4260" s="5"/>
      <c r="CT4260" s="5"/>
    </row>
    <row r="4261" spans="1:98" s="6" customFormat="1" x14ac:dyDescent="0.25">
      <c r="A4261" s="12"/>
      <c r="F4261" s="83"/>
      <c r="G4261" s="51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  <c r="CK4261" s="5"/>
      <c r="CL4261" s="5"/>
      <c r="CM4261" s="5"/>
      <c r="CN4261" s="5"/>
      <c r="CO4261" s="5"/>
      <c r="CP4261" s="5"/>
      <c r="CQ4261" s="5"/>
      <c r="CR4261" s="5"/>
      <c r="CS4261" s="5"/>
      <c r="CT4261" s="5"/>
    </row>
    <row r="4262" spans="1:98" s="6" customFormat="1" x14ac:dyDescent="0.25">
      <c r="A4262" s="12"/>
      <c r="F4262" s="83"/>
      <c r="G4262" s="51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  <c r="CK4262" s="5"/>
      <c r="CL4262" s="5"/>
      <c r="CM4262" s="5"/>
      <c r="CN4262" s="5"/>
      <c r="CO4262" s="5"/>
      <c r="CP4262" s="5"/>
      <c r="CQ4262" s="5"/>
      <c r="CR4262" s="5"/>
      <c r="CS4262" s="5"/>
      <c r="CT4262" s="5"/>
    </row>
    <row r="4263" spans="1:98" s="6" customFormat="1" x14ac:dyDescent="0.25">
      <c r="A4263" s="12"/>
      <c r="F4263" s="83"/>
      <c r="G4263" s="51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  <c r="CK4263" s="5"/>
      <c r="CL4263" s="5"/>
      <c r="CM4263" s="5"/>
      <c r="CN4263" s="5"/>
      <c r="CO4263" s="5"/>
      <c r="CP4263" s="5"/>
      <c r="CQ4263" s="5"/>
      <c r="CR4263" s="5"/>
      <c r="CS4263" s="5"/>
      <c r="CT4263" s="5"/>
    </row>
    <row r="4264" spans="1:98" s="6" customFormat="1" x14ac:dyDescent="0.25">
      <c r="A4264" s="12"/>
      <c r="F4264" s="83"/>
      <c r="G4264" s="51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  <c r="CK4264" s="5"/>
      <c r="CL4264" s="5"/>
      <c r="CM4264" s="5"/>
      <c r="CN4264" s="5"/>
      <c r="CO4264" s="5"/>
      <c r="CP4264" s="5"/>
      <c r="CQ4264" s="5"/>
      <c r="CR4264" s="5"/>
      <c r="CS4264" s="5"/>
      <c r="CT4264" s="5"/>
    </row>
    <row r="4265" spans="1:98" s="6" customFormat="1" x14ac:dyDescent="0.25">
      <c r="A4265" s="12"/>
      <c r="F4265" s="83"/>
      <c r="G4265" s="51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  <c r="CK4265" s="5"/>
      <c r="CL4265" s="5"/>
      <c r="CM4265" s="5"/>
      <c r="CN4265" s="5"/>
      <c r="CO4265" s="5"/>
      <c r="CP4265" s="5"/>
      <c r="CQ4265" s="5"/>
      <c r="CR4265" s="5"/>
      <c r="CS4265" s="5"/>
      <c r="CT4265" s="5"/>
    </row>
    <row r="4266" spans="1:98" s="6" customFormat="1" x14ac:dyDescent="0.25">
      <c r="A4266" s="12"/>
      <c r="F4266" s="83"/>
      <c r="G4266" s="51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  <c r="CK4266" s="5"/>
      <c r="CL4266" s="5"/>
      <c r="CM4266" s="5"/>
      <c r="CN4266" s="5"/>
      <c r="CO4266" s="5"/>
      <c r="CP4266" s="5"/>
      <c r="CQ4266" s="5"/>
      <c r="CR4266" s="5"/>
      <c r="CS4266" s="5"/>
      <c r="CT4266" s="5"/>
    </row>
    <row r="4267" spans="1:98" s="6" customFormat="1" x14ac:dyDescent="0.25">
      <c r="A4267" s="12"/>
      <c r="F4267" s="83"/>
      <c r="G4267" s="51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  <c r="CK4267" s="5"/>
      <c r="CL4267" s="5"/>
      <c r="CM4267" s="5"/>
      <c r="CN4267" s="5"/>
      <c r="CO4267" s="5"/>
      <c r="CP4267" s="5"/>
      <c r="CQ4267" s="5"/>
      <c r="CR4267" s="5"/>
      <c r="CS4267" s="5"/>
      <c r="CT4267" s="5"/>
    </row>
    <row r="4268" spans="1:98" s="6" customFormat="1" x14ac:dyDescent="0.25">
      <c r="A4268" s="12"/>
      <c r="F4268" s="83"/>
      <c r="G4268" s="51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  <c r="CK4268" s="5"/>
      <c r="CL4268" s="5"/>
      <c r="CM4268" s="5"/>
      <c r="CN4268" s="5"/>
      <c r="CO4268" s="5"/>
      <c r="CP4268" s="5"/>
      <c r="CQ4268" s="5"/>
      <c r="CR4268" s="5"/>
      <c r="CS4268" s="5"/>
      <c r="CT4268" s="5"/>
    </row>
    <row r="4269" spans="1:98" s="6" customFormat="1" x14ac:dyDescent="0.25">
      <c r="A4269" s="12"/>
      <c r="F4269" s="83"/>
      <c r="G4269" s="51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  <c r="CK4269" s="5"/>
      <c r="CL4269" s="5"/>
      <c r="CM4269" s="5"/>
      <c r="CN4269" s="5"/>
      <c r="CO4269" s="5"/>
      <c r="CP4269" s="5"/>
      <c r="CQ4269" s="5"/>
      <c r="CR4269" s="5"/>
      <c r="CS4269" s="5"/>
      <c r="CT4269" s="5"/>
    </row>
    <row r="4270" spans="1:98" s="6" customFormat="1" x14ac:dyDescent="0.25">
      <c r="A4270" s="12"/>
      <c r="F4270" s="83"/>
      <c r="G4270" s="51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  <c r="CK4270" s="5"/>
      <c r="CL4270" s="5"/>
      <c r="CM4270" s="5"/>
      <c r="CN4270" s="5"/>
      <c r="CO4270" s="5"/>
      <c r="CP4270" s="5"/>
      <c r="CQ4270" s="5"/>
      <c r="CR4270" s="5"/>
      <c r="CS4270" s="5"/>
      <c r="CT4270" s="5"/>
    </row>
    <row r="4271" spans="1:98" s="6" customFormat="1" x14ac:dyDescent="0.25">
      <c r="A4271" s="12"/>
      <c r="F4271" s="83"/>
      <c r="G4271" s="51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  <c r="CK4271" s="5"/>
      <c r="CL4271" s="5"/>
      <c r="CM4271" s="5"/>
      <c r="CN4271" s="5"/>
      <c r="CO4271" s="5"/>
      <c r="CP4271" s="5"/>
      <c r="CQ4271" s="5"/>
      <c r="CR4271" s="5"/>
      <c r="CS4271" s="5"/>
      <c r="CT4271" s="5"/>
    </row>
    <row r="4272" spans="1:98" s="6" customFormat="1" x14ac:dyDescent="0.25">
      <c r="A4272" s="12"/>
      <c r="F4272" s="83"/>
      <c r="G4272" s="51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  <c r="CK4272" s="5"/>
      <c r="CL4272" s="5"/>
      <c r="CM4272" s="5"/>
      <c r="CN4272" s="5"/>
      <c r="CO4272" s="5"/>
      <c r="CP4272" s="5"/>
      <c r="CQ4272" s="5"/>
      <c r="CR4272" s="5"/>
      <c r="CS4272" s="5"/>
      <c r="CT4272" s="5"/>
    </row>
    <row r="4273" spans="1:98" s="6" customFormat="1" x14ac:dyDescent="0.25">
      <c r="A4273" s="12"/>
      <c r="F4273" s="83"/>
      <c r="G4273" s="51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  <c r="CK4273" s="5"/>
      <c r="CL4273" s="5"/>
      <c r="CM4273" s="5"/>
      <c r="CN4273" s="5"/>
      <c r="CO4273" s="5"/>
      <c r="CP4273" s="5"/>
      <c r="CQ4273" s="5"/>
      <c r="CR4273" s="5"/>
      <c r="CS4273" s="5"/>
      <c r="CT4273" s="5"/>
    </row>
    <row r="4274" spans="1:98" s="6" customFormat="1" x14ac:dyDescent="0.25">
      <c r="A4274" s="12"/>
      <c r="F4274" s="83"/>
      <c r="G4274" s="51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  <c r="CK4274" s="5"/>
      <c r="CL4274" s="5"/>
      <c r="CM4274" s="5"/>
      <c r="CN4274" s="5"/>
      <c r="CO4274" s="5"/>
      <c r="CP4274" s="5"/>
      <c r="CQ4274" s="5"/>
      <c r="CR4274" s="5"/>
      <c r="CS4274" s="5"/>
      <c r="CT4274" s="5"/>
    </row>
    <row r="4275" spans="1:98" s="6" customFormat="1" x14ac:dyDescent="0.25">
      <c r="A4275" s="12"/>
      <c r="F4275" s="83"/>
      <c r="G4275" s="51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  <c r="CK4275" s="5"/>
      <c r="CL4275" s="5"/>
      <c r="CM4275" s="5"/>
      <c r="CN4275" s="5"/>
      <c r="CO4275" s="5"/>
      <c r="CP4275" s="5"/>
      <c r="CQ4275" s="5"/>
      <c r="CR4275" s="5"/>
      <c r="CS4275" s="5"/>
      <c r="CT4275" s="5"/>
    </row>
    <row r="4276" spans="1:98" s="6" customFormat="1" x14ac:dyDescent="0.25">
      <c r="A4276" s="12"/>
      <c r="F4276" s="83"/>
      <c r="G4276" s="51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  <c r="CK4276" s="5"/>
      <c r="CL4276" s="5"/>
      <c r="CM4276" s="5"/>
      <c r="CN4276" s="5"/>
      <c r="CO4276" s="5"/>
      <c r="CP4276" s="5"/>
      <c r="CQ4276" s="5"/>
      <c r="CR4276" s="5"/>
      <c r="CS4276" s="5"/>
      <c r="CT4276" s="5"/>
    </row>
    <row r="4277" spans="1:98" s="6" customFormat="1" x14ac:dyDescent="0.25">
      <c r="A4277" s="12"/>
      <c r="F4277" s="83"/>
      <c r="G4277" s="51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  <c r="CK4277" s="5"/>
      <c r="CL4277" s="5"/>
      <c r="CM4277" s="5"/>
      <c r="CN4277" s="5"/>
      <c r="CO4277" s="5"/>
      <c r="CP4277" s="5"/>
      <c r="CQ4277" s="5"/>
      <c r="CR4277" s="5"/>
      <c r="CS4277" s="5"/>
      <c r="CT4277" s="5"/>
    </row>
    <row r="4278" spans="1:98" s="6" customFormat="1" x14ac:dyDescent="0.25">
      <c r="A4278" s="12"/>
      <c r="F4278" s="83"/>
      <c r="G4278" s="51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  <c r="CK4278" s="5"/>
      <c r="CL4278" s="5"/>
      <c r="CM4278" s="5"/>
      <c r="CN4278" s="5"/>
      <c r="CO4278" s="5"/>
      <c r="CP4278" s="5"/>
      <c r="CQ4278" s="5"/>
      <c r="CR4278" s="5"/>
      <c r="CS4278" s="5"/>
      <c r="CT4278" s="5"/>
    </row>
    <row r="4279" spans="1:98" s="6" customFormat="1" x14ac:dyDescent="0.25">
      <c r="A4279" s="12"/>
      <c r="F4279" s="83"/>
      <c r="G4279" s="51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  <c r="CK4279" s="5"/>
      <c r="CL4279" s="5"/>
      <c r="CM4279" s="5"/>
      <c r="CN4279" s="5"/>
      <c r="CO4279" s="5"/>
      <c r="CP4279" s="5"/>
      <c r="CQ4279" s="5"/>
      <c r="CR4279" s="5"/>
      <c r="CS4279" s="5"/>
      <c r="CT4279" s="5"/>
    </row>
    <row r="4280" spans="1:98" s="6" customFormat="1" x14ac:dyDescent="0.25">
      <c r="A4280" s="12"/>
      <c r="F4280" s="83"/>
      <c r="G4280" s="51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  <c r="CK4280" s="5"/>
      <c r="CL4280" s="5"/>
      <c r="CM4280" s="5"/>
      <c r="CN4280" s="5"/>
      <c r="CO4280" s="5"/>
      <c r="CP4280" s="5"/>
      <c r="CQ4280" s="5"/>
      <c r="CR4280" s="5"/>
      <c r="CS4280" s="5"/>
      <c r="CT4280" s="5"/>
    </row>
    <row r="4281" spans="1:98" s="6" customFormat="1" x14ac:dyDescent="0.25">
      <c r="A4281" s="12"/>
      <c r="F4281" s="83"/>
      <c r="G4281" s="51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  <c r="CK4281" s="5"/>
      <c r="CL4281" s="5"/>
      <c r="CM4281" s="5"/>
      <c r="CN4281" s="5"/>
      <c r="CO4281" s="5"/>
      <c r="CP4281" s="5"/>
      <c r="CQ4281" s="5"/>
      <c r="CR4281" s="5"/>
      <c r="CS4281" s="5"/>
      <c r="CT4281" s="5"/>
    </row>
    <row r="4282" spans="1:98" s="6" customFormat="1" x14ac:dyDescent="0.25">
      <c r="A4282" s="12"/>
      <c r="F4282" s="83"/>
      <c r="G4282" s="51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  <c r="CK4282" s="5"/>
      <c r="CL4282" s="5"/>
      <c r="CM4282" s="5"/>
      <c r="CN4282" s="5"/>
      <c r="CO4282" s="5"/>
      <c r="CP4282" s="5"/>
      <c r="CQ4282" s="5"/>
      <c r="CR4282" s="5"/>
      <c r="CS4282" s="5"/>
      <c r="CT4282" s="5"/>
    </row>
    <row r="4283" spans="1:98" s="6" customFormat="1" x14ac:dyDescent="0.25">
      <c r="A4283" s="12"/>
      <c r="F4283" s="83"/>
      <c r="G4283" s="51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  <c r="CK4283" s="5"/>
      <c r="CL4283" s="5"/>
      <c r="CM4283" s="5"/>
      <c r="CN4283" s="5"/>
      <c r="CO4283" s="5"/>
      <c r="CP4283" s="5"/>
      <c r="CQ4283" s="5"/>
      <c r="CR4283" s="5"/>
      <c r="CS4283" s="5"/>
      <c r="CT4283" s="5"/>
    </row>
    <row r="4284" spans="1:98" s="6" customFormat="1" x14ac:dyDescent="0.25">
      <c r="A4284" s="12"/>
      <c r="F4284" s="83"/>
      <c r="G4284" s="51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  <c r="CK4284" s="5"/>
      <c r="CL4284" s="5"/>
      <c r="CM4284" s="5"/>
      <c r="CN4284" s="5"/>
      <c r="CO4284" s="5"/>
      <c r="CP4284" s="5"/>
      <c r="CQ4284" s="5"/>
      <c r="CR4284" s="5"/>
      <c r="CS4284" s="5"/>
      <c r="CT4284" s="5"/>
    </row>
    <row r="4285" spans="1:98" s="6" customFormat="1" x14ac:dyDescent="0.25">
      <c r="A4285" s="12"/>
      <c r="F4285" s="83"/>
      <c r="G4285" s="51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  <c r="CK4285" s="5"/>
      <c r="CL4285" s="5"/>
      <c r="CM4285" s="5"/>
      <c r="CN4285" s="5"/>
      <c r="CO4285" s="5"/>
      <c r="CP4285" s="5"/>
      <c r="CQ4285" s="5"/>
      <c r="CR4285" s="5"/>
      <c r="CS4285" s="5"/>
      <c r="CT4285" s="5"/>
    </row>
    <row r="4286" spans="1:98" s="6" customFormat="1" x14ac:dyDescent="0.25">
      <c r="A4286" s="12"/>
      <c r="F4286" s="83"/>
      <c r="G4286" s="51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  <c r="CK4286" s="5"/>
      <c r="CL4286" s="5"/>
      <c r="CM4286" s="5"/>
      <c r="CN4286" s="5"/>
      <c r="CO4286" s="5"/>
      <c r="CP4286" s="5"/>
      <c r="CQ4286" s="5"/>
      <c r="CR4286" s="5"/>
      <c r="CS4286" s="5"/>
      <c r="CT4286" s="5"/>
    </row>
    <row r="4287" spans="1:98" s="6" customFormat="1" x14ac:dyDescent="0.25">
      <c r="A4287" s="12"/>
      <c r="F4287" s="83"/>
      <c r="G4287" s="51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  <c r="CK4287" s="5"/>
      <c r="CL4287" s="5"/>
      <c r="CM4287" s="5"/>
      <c r="CN4287" s="5"/>
      <c r="CO4287" s="5"/>
      <c r="CP4287" s="5"/>
      <c r="CQ4287" s="5"/>
      <c r="CR4287" s="5"/>
      <c r="CS4287" s="5"/>
      <c r="CT4287" s="5"/>
    </row>
    <row r="4288" spans="1:98" s="6" customFormat="1" x14ac:dyDescent="0.25">
      <c r="A4288" s="12"/>
      <c r="F4288" s="83"/>
      <c r="G4288" s="51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  <c r="CK4288" s="5"/>
      <c r="CL4288" s="5"/>
      <c r="CM4288" s="5"/>
      <c r="CN4288" s="5"/>
      <c r="CO4288" s="5"/>
      <c r="CP4288" s="5"/>
      <c r="CQ4288" s="5"/>
      <c r="CR4288" s="5"/>
      <c r="CS4288" s="5"/>
      <c r="CT4288" s="5"/>
    </row>
    <row r="4289" spans="1:98" s="6" customFormat="1" x14ac:dyDescent="0.25">
      <c r="A4289" s="12"/>
      <c r="F4289" s="83"/>
      <c r="G4289" s="51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  <c r="CK4289" s="5"/>
      <c r="CL4289" s="5"/>
      <c r="CM4289" s="5"/>
      <c r="CN4289" s="5"/>
      <c r="CO4289" s="5"/>
      <c r="CP4289" s="5"/>
      <c r="CQ4289" s="5"/>
      <c r="CR4289" s="5"/>
      <c r="CS4289" s="5"/>
      <c r="CT4289" s="5"/>
    </row>
    <row r="4290" spans="1:98" s="6" customFormat="1" x14ac:dyDescent="0.25">
      <c r="A4290" s="12"/>
      <c r="F4290" s="83"/>
      <c r="G4290" s="51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  <c r="CK4290" s="5"/>
      <c r="CL4290" s="5"/>
      <c r="CM4290" s="5"/>
      <c r="CN4290" s="5"/>
      <c r="CO4290" s="5"/>
      <c r="CP4290" s="5"/>
      <c r="CQ4290" s="5"/>
      <c r="CR4290" s="5"/>
      <c r="CS4290" s="5"/>
      <c r="CT4290" s="5"/>
    </row>
    <row r="4291" spans="1:98" s="6" customFormat="1" x14ac:dyDescent="0.25">
      <c r="A4291" s="12"/>
      <c r="F4291" s="83"/>
      <c r="G4291" s="51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  <c r="CK4291" s="5"/>
      <c r="CL4291" s="5"/>
      <c r="CM4291" s="5"/>
      <c r="CN4291" s="5"/>
      <c r="CO4291" s="5"/>
      <c r="CP4291" s="5"/>
      <c r="CQ4291" s="5"/>
      <c r="CR4291" s="5"/>
      <c r="CS4291" s="5"/>
      <c r="CT4291" s="5"/>
    </row>
    <row r="4292" spans="1:98" s="6" customFormat="1" x14ac:dyDescent="0.25">
      <c r="A4292" s="12"/>
      <c r="F4292" s="83"/>
      <c r="G4292" s="51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  <c r="CK4292" s="5"/>
      <c r="CL4292" s="5"/>
      <c r="CM4292" s="5"/>
      <c r="CN4292" s="5"/>
      <c r="CO4292" s="5"/>
      <c r="CP4292" s="5"/>
      <c r="CQ4292" s="5"/>
      <c r="CR4292" s="5"/>
      <c r="CS4292" s="5"/>
      <c r="CT4292" s="5"/>
    </row>
    <row r="4293" spans="1:98" s="6" customFormat="1" x14ac:dyDescent="0.25">
      <c r="A4293" s="12"/>
      <c r="F4293" s="83"/>
      <c r="G4293" s="51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  <c r="CK4293" s="5"/>
      <c r="CL4293" s="5"/>
      <c r="CM4293" s="5"/>
      <c r="CN4293" s="5"/>
      <c r="CO4293" s="5"/>
      <c r="CP4293" s="5"/>
      <c r="CQ4293" s="5"/>
      <c r="CR4293" s="5"/>
      <c r="CS4293" s="5"/>
      <c r="CT4293" s="5"/>
    </row>
    <row r="4294" spans="1:98" s="6" customFormat="1" x14ac:dyDescent="0.25">
      <c r="A4294" s="12"/>
      <c r="F4294" s="83"/>
      <c r="G4294" s="51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  <c r="CK4294" s="5"/>
      <c r="CL4294" s="5"/>
      <c r="CM4294" s="5"/>
      <c r="CN4294" s="5"/>
      <c r="CO4294" s="5"/>
      <c r="CP4294" s="5"/>
      <c r="CQ4294" s="5"/>
      <c r="CR4294" s="5"/>
      <c r="CS4294" s="5"/>
      <c r="CT4294" s="5"/>
    </row>
    <row r="4295" spans="1:98" s="6" customFormat="1" x14ac:dyDescent="0.25">
      <c r="A4295" s="12"/>
      <c r="F4295" s="83"/>
      <c r="G4295" s="51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  <c r="CK4295" s="5"/>
      <c r="CL4295" s="5"/>
      <c r="CM4295" s="5"/>
      <c r="CN4295" s="5"/>
      <c r="CO4295" s="5"/>
      <c r="CP4295" s="5"/>
      <c r="CQ4295" s="5"/>
      <c r="CR4295" s="5"/>
      <c r="CS4295" s="5"/>
      <c r="CT4295" s="5"/>
    </row>
    <row r="4296" spans="1:98" s="6" customFormat="1" x14ac:dyDescent="0.25">
      <c r="A4296" s="12"/>
      <c r="F4296" s="83"/>
      <c r="G4296" s="51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  <c r="CK4296" s="5"/>
      <c r="CL4296" s="5"/>
      <c r="CM4296" s="5"/>
      <c r="CN4296" s="5"/>
      <c r="CO4296" s="5"/>
      <c r="CP4296" s="5"/>
      <c r="CQ4296" s="5"/>
      <c r="CR4296" s="5"/>
      <c r="CS4296" s="5"/>
      <c r="CT4296" s="5"/>
    </row>
    <row r="4297" spans="1:98" s="6" customFormat="1" x14ac:dyDescent="0.25">
      <c r="A4297" s="12"/>
      <c r="F4297" s="83"/>
      <c r="G4297" s="51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  <c r="CK4297" s="5"/>
      <c r="CL4297" s="5"/>
      <c r="CM4297" s="5"/>
      <c r="CN4297" s="5"/>
      <c r="CO4297" s="5"/>
      <c r="CP4297" s="5"/>
      <c r="CQ4297" s="5"/>
      <c r="CR4297" s="5"/>
      <c r="CS4297" s="5"/>
      <c r="CT4297" s="5"/>
    </row>
    <row r="4298" spans="1:98" s="6" customFormat="1" x14ac:dyDescent="0.25">
      <c r="A4298" s="12"/>
      <c r="F4298" s="83"/>
      <c r="G4298" s="51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  <c r="CK4298" s="5"/>
      <c r="CL4298" s="5"/>
      <c r="CM4298" s="5"/>
      <c r="CN4298" s="5"/>
      <c r="CO4298" s="5"/>
      <c r="CP4298" s="5"/>
      <c r="CQ4298" s="5"/>
      <c r="CR4298" s="5"/>
      <c r="CS4298" s="5"/>
      <c r="CT4298" s="5"/>
    </row>
    <row r="4299" spans="1:98" s="6" customFormat="1" x14ac:dyDescent="0.25">
      <c r="A4299" s="12"/>
      <c r="F4299" s="83"/>
      <c r="G4299" s="51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  <c r="CK4299" s="5"/>
      <c r="CL4299" s="5"/>
      <c r="CM4299" s="5"/>
      <c r="CN4299" s="5"/>
      <c r="CO4299" s="5"/>
      <c r="CP4299" s="5"/>
      <c r="CQ4299" s="5"/>
      <c r="CR4299" s="5"/>
      <c r="CS4299" s="5"/>
      <c r="CT4299" s="5"/>
    </row>
    <row r="4300" spans="1:98" s="6" customFormat="1" x14ac:dyDescent="0.25">
      <c r="A4300" s="12"/>
      <c r="F4300" s="83"/>
      <c r="G4300" s="51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  <c r="CK4300" s="5"/>
      <c r="CL4300" s="5"/>
      <c r="CM4300" s="5"/>
      <c r="CN4300" s="5"/>
      <c r="CO4300" s="5"/>
      <c r="CP4300" s="5"/>
      <c r="CQ4300" s="5"/>
      <c r="CR4300" s="5"/>
      <c r="CS4300" s="5"/>
      <c r="CT4300" s="5"/>
    </row>
    <row r="4301" spans="1:98" s="6" customFormat="1" x14ac:dyDescent="0.25">
      <c r="A4301" s="12"/>
      <c r="F4301" s="83"/>
      <c r="G4301" s="51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  <c r="CK4301" s="5"/>
      <c r="CL4301" s="5"/>
      <c r="CM4301" s="5"/>
      <c r="CN4301" s="5"/>
      <c r="CO4301" s="5"/>
      <c r="CP4301" s="5"/>
      <c r="CQ4301" s="5"/>
      <c r="CR4301" s="5"/>
      <c r="CS4301" s="5"/>
      <c r="CT4301" s="5"/>
    </row>
    <row r="4302" spans="1:98" s="6" customFormat="1" x14ac:dyDescent="0.25">
      <c r="A4302" s="12"/>
      <c r="F4302" s="83"/>
      <c r="G4302" s="51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  <c r="CK4302" s="5"/>
      <c r="CL4302" s="5"/>
      <c r="CM4302" s="5"/>
      <c r="CN4302" s="5"/>
      <c r="CO4302" s="5"/>
      <c r="CP4302" s="5"/>
      <c r="CQ4302" s="5"/>
      <c r="CR4302" s="5"/>
      <c r="CS4302" s="5"/>
      <c r="CT4302" s="5"/>
    </row>
    <row r="4303" spans="1:98" s="6" customFormat="1" x14ac:dyDescent="0.25">
      <c r="A4303" s="12"/>
      <c r="F4303" s="83"/>
      <c r="G4303" s="51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  <c r="CK4303" s="5"/>
      <c r="CL4303" s="5"/>
      <c r="CM4303" s="5"/>
      <c r="CN4303" s="5"/>
      <c r="CO4303" s="5"/>
      <c r="CP4303" s="5"/>
      <c r="CQ4303" s="5"/>
      <c r="CR4303" s="5"/>
      <c r="CS4303" s="5"/>
      <c r="CT4303" s="5"/>
    </row>
    <row r="4304" spans="1:98" s="6" customFormat="1" x14ac:dyDescent="0.25">
      <c r="A4304" s="12"/>
      <c r="F4304" s="83"/>
      <c r="G4304" s="51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  <c r="CK4304" s="5"/>
      <c r="CL4304" s="5"/>
      <c r="CM4304" s="5"/>
      <c r="CN4304" s="5"/>
      <c r="CO4304" s="5"/>
      <c r="CP4304" s="5"/>
      <c r="CQ4304" s="5"/>
      <c r="CR4304" s="5"/>
      <c r="CS4304" s="5"/>
      <c r="CT4304" s="5"/>
    </row>
    <row r="4305" spans="1:98" s="6" customFormat="1" x14ac:dyDescent="0.25">
      <c r="A4305" s="12"/>
      <c r="F4305" s="83"/>
      <c r="G4305" s="51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  <c r="CK4305" s="5"/>
      <c r="CL4305" s="5"/>
      <c r="CM4305" s="5"/>
      <c r="CN4305" s="5"/>
      <c r="CO4305" s="5"/>
      <c r="CP4305" s="5"/>
      <c r="CQ4305" s="5"/>
      <c r="CR4305" s="5"/>
      <c r="CS4305" s="5"/>
      <c r="CT4305" s="5"/>
    </row>
    <row r="4306" spans="1:98" s="6" customFormat="1" x14ac:dyDescent="0.25">
      <c r="A4306" s="12"/>
      <c r="F4306" s="83"/>
      <c r="G4306" s="51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  <c r="CK4306" s="5"/>
      <c r="CL4306" s="5"/>
      <c r="CM4306" s="5"/>
      <c r="CN4306" s="5"/>
      <c r="CO4306" s="5"/>
      <c r="CP4306" s="5"/>
      <c r="CQ4306" s="5"/>
      <c r="CR4306" s="5"/>
      <c r="CS4306" s="5"/>
      <c r="CT4306" s="5"/>
    </row>
    <row r="4307" spans="1:98" s="6" customFormat="1" x14ac:dyDescent="0.25">
      <c r="A4307" s="12"/>
      <c r="F4307" s="83"/>
      <c r="G4307" s="51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  <c r="CK4307" s="5"/>
      <c r="CL4307" s="5"/>
      <c r="CM4307" s="5"/>
      <c r="CN4307" s="5"/>
      <c r="CO4307" s="5"/>
      <c r="CP4307" s="5"/>
      <c r="CQ4307" s="5"/>
      <c r="CR4307" s="5"/>
      <c r="CS4307" s="5"/>
      <c r="CT4307" s="5"/>
    </row>
    <row r="4308" spans="1:98" s="6" customFormat="1" x14ac:dyDescent="0.25">
      <c r="A4308" s="12"/>
      <c r="F4308" s="83"/>
      <c r="G4308" s="51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  <c r="CK4308" s="5"/>
      <c r="CL4308" s="5"/>
      <c r="CM4308" s="5"/>
      <c r="CN4308" s="5"/>
      <c r="CO4308" s="5"/>
      <c r="CP4308" s="5"/>
      <c r="CQ4308" s="5"/>
      <c r="CR4308" s="5"/>
      <c r="CS4308" s="5"/>
      <c r="CT4308" s="5"/>
    </row>
    <row r="4309" spans="1:98" s="6" customFormat="1" x14ac:dyDescent="0.25">
      <c r="A4309" s="12"/>
      <c r="F4309" s="83"/>
      <c r="G4309" s="51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  <c r="CK4309" s="5"/>
      <c r="CL4309" s="5"/>
      <c r="CM4309" s="5"/>
      <c r="CN4309" s="5"/>
      <c r="CO4309" s="5"/>
      <c r="CP4309" s="5"/>
      <c r="CQ4309" s="5"/>
      <c r="CR4309" s="5"/>
      <c r="CS4309" s="5"/>
      <c r="CT4309" s="5"/>
    </row>
    <row r="4310" spans="1:98" s="6" customFormat="1" x14ac:dyDescent="0.25">
      <c r="A4310" s="12"/>
      <c r="F4310" s="83"/>
      <c r="G4310" s="51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  <c r="CK4310" s="5"/>
      <c r="CL4310" s="5"/>
      <c r="CM4310" s="5"/>
      <c r="CN4310" s="5"/>
      <c r="CO4310" s="5"/>
      <c r="CP4310" s="5"/>
      <c r="CQ4310" s="5"/>
      <c r="CR4310" s="5"/>
      <c r="CS4310" s="5"/>
      <c r="CT4310" s="5"/>
    </row>
    <row r="4311" spans="1:98" s="6" customFormat="1" x14ac:dyDescent="0.25">
      <c r="A4311" s="12"/>
      <c r="F4311" s="83"/>
      <c r="G4311" s="51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  <c r="CK4311" s="5"/>
      <c r="CL4311" s="5"/>
      <c r="CM4311" s="5"/>
      <c r="CN4311" s="5"/>
      <c r="CO4311" s="5"/>
      <c r="CP4311" s="5"/>
      <c r="CQ4311" s="5"/>
      <c r="CR4311" s="5"/>
      <c r="CS4311" s="5"/>
      <c r="CT4311" s="5"/>
    </row>
    <row r="4312" spans="1:98" s="6" customFormat="1" x14ac:dyDescent="0.25">
      <c r="A4312" s="12"/>
      <c r="F4312" s="83"/>
      <c r="G4312" s="51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  <c r="CK4312" s="5"/>
      <c r="CL4312" s="5"/>
      <c r="CM4312" s="5"/>
      <c r="CN4312" s="5"/>
      <c r="CO4312" s="5"/>
      <c r="CP4312" s="5"/>
      <c r="CQ4312" s="5"/>
      <c r="CR4312" s="5"/>
      <c r="CS4312" s="5"/>
      <c r="CT4312" s="5"/>
    </row>
    <row r="4313" spans="1:98" s="6" customFormat="1" x14ac:dyDescent="0.25">
      <c r="A4313" s="12"/>
      <c r="F4313" s="83"/>
      <c r="G4313" s="51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  <c r="CK4313" s="5"/>
      <c r="CL4313" s="5"/>
      <c r="CM4313" s="5"/>
      <c r="CN4313" s="5"/>
      <c r="CO4313" s="5"/>
      <c r="CP4313" s="5"/>
      <c r="CQ4313" s="5"/>
      <c r="CR4313" s="5"/>
      <c r="CS4313" s="5"/>
      <c r="CT4313" s="5"/>
    </row>
    <row r="4314" spans="1:98" s="6" customFormat="1" x14ac:dyDescent="0.25">
      <c r="A4314" s="12"/>
      <c r="F4314" s="83"/>
      <c r="G4314" s="51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  <c r="CK4314" s="5"/>
      <c r="CL4314" s="5"/>
      <c r="CM4314" s="5"/>
      <c r="CN4314" s="5"/>
      <c r="CO4314" s="5"/>
      <c r="CP4314" s="5"/>
      <c r="CQ4314" s="5"/>
      <c r="CR4314" s="5"/>
      <c r="CS4314" s="5"/>
      <c r="CT4314" s="5"/>
    </row>
    <row r="4315" spans="1:98" s="6" customFormat="1" x14ac:dyDescent="0.25">
      <c r="A4315" s="12"/>
      <c r="F4315" s="83"/>
      <c r="G4315" s="51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  <c r="CK4315" s="5"/>
      <c r="CL4315" s="5"/>
      <c r="CM4315" s="5"/>
      <c r="CN4315" s="5"/>
      <c r="CO4315" s="5"/>
      <c r="CP4315" s="5"/>
      <c r="CQ4315" s="5"/>
      <c r="CR4315" s="5"/>
      <c r="CS4315" s="5"/>
      <c r="CT4315" s="5"/>
    </row>
    <row r="4316" spans="1:98" s="6" customFormat="1" x14ac:dyDescent="0.25">
      <c r="A4316" s="12"/>
      <c r="F4316" s="83"/>
      <c r="G4316" s="51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  <c r="CK4316" s="5"/>
      <c r="CL4316" s="5"/>
      <c r="CM4316" s="5"/>
      <c r="CN4316" s="5"/>
      <c r="CO4316" s="5"/>
      <c r="CP4316" s="5"/>
      <c r="CQ4316" s="5"/>
      <c r="CR4316" s="5"/>
      <c r="CS4316" s="5"/>
      <c r="CT4316" s="5"/>
    </row>
    <row r="4317" spans="1:98" s="6" customFormat="1" x14ac:dyDescent="0.25">
      <c r="A4317" s="12"/>
      <c r="F4317" s="83"/>
      <c r="G4317" s="51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  <c r="CK4317" s="5"/>
      <c r="CL4317" s="5"/>
      <c r="CM4317" s="5"/>
      <c r="CN4317" s="5"/>
      <c r="CO4317" s="5"/>
      <c r="CP4317" s="5"/>
      <c r="CQ4317" s="5"/>
      <c r="CR4317" s="5"/>
      <c r="CS4317" s="5"/>
      <c r="CT4317" s="5"/>
    </row>
    <row r="4318" spans="1:98" s="6" customFormat="1" x14ac:dyDescent="0.25">
      <c r="A4318" s="12"/>
      <c r="F4318" s="83"/>
      <c r="G4318" s="51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  <c r="CK4318" s="5"/>
      <c r="CL4318" s="5"/>
      <c r="CM4318" s="5"/>
      <c r="CN4318" s="5"/>
      <c r="CO4318" s="5"/>
      <c r="CP4318" s="5"/>
      <c r="CQ4318" s="5"/>
      <c r="CR4318" s="5"/>
      <c r="CS4318" s="5"/>
      <c r="CT4318" s="5"/>
    </row>
    <row r="4319" spans="1:98" s="6" customFormat="1" x14ac:dyDescent="0.25">
      <c r="A4319" s="12"/>
      <c r="F4319" s="83"/>
      <c r="G4319" s="51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  <c r="CK4319" s="5"/>
      <c r="CL4319" s="5"/>
      <c r="CM4319" s="5"/>
      <c r="CN4319" s="5"/>
      <c r="CO4319" s="5"/>
      <c r="CP4319" s="5"/>
      <c r="CQ4319" s="5"/>
      <c r="CR4319" s="5"/>
      <c r="CS4319" s="5"/>
      <c r="CT4319" s="5"/>
    </row>
    <row r="4320" spans="1:98" s="6" customFormat="1" x14ac:dyDescent="0.25">
      <c r="A4320" s="12"/>
      <c r="F4320" s="83"/>
      <c r="G4320" s="51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  <c r="CK4320" s="5"/>
      <c r="CL4320" s="5"/>
      <c r="CM4320" s="5"/>
      <c r="CN4320" s="5"/>
      <c r="CO4320" s="5"/>
      <c r="CP4320" s="5"/>
      <c r="CQ4320" s="5"/>
      <c r="CR4320" s="5"/>
      <c r="CS4320" s="5"/>
      <c r="CT4320" s="5"/>
    </row>
    <row r="4321" spans="1:98" s="6" customFormat="1" x14ac:dyDescent="0.25">
      <c r="A4321" s="12"/>
      <c r="F4321" s="83"/>
      <c r="G4321" s="51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  <c r="CK4321" s="5"/>
      <c r="CL4321" s="5"/>
      <c r="CM4321" s="5"/>
      <c r="CN4321" s="5"/>
      <c r="CO4321" s="5"/>
      <c r="CP4321" s="5"/>
      <c r="CQ4321" s="5"/>
      <c r="CR4321" s="5"/>
      <c r="CS4321" s="5"/>
      <c r="CT4321" s="5"/>
    </row>
    <row r="4322" spans="1:98" s="6" customFormat="1" x14ac:dyDescent="0.25">
      <c r="A4322" s="12"/>
      <c r="F4322" s="83"/>
      <c r="G4322" s="51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  <c r="CK4322" s="5"/>
      <c r="CL4322" s="5"/>
      <c r="CM4322" s="5"/>
      <c r="CN4322" s="5"/>
      <c r="CO4322" s="5"/>
      <c r="CP4322" s="5"/>
      <c r="CQ4322" s="5"/>
      <c r="CR4322" s="5"/>
      <c r="CS4322" s="5"/>
      <c r="CT4322" s="5"/>
    </row>
    <row r="4323" spans="1:98" s="6" customFormat="1" x14ac:dyDescent="0.25">
      <c r="A4323" s="12"/>
      <c r="F4323" s="83"/>
      <c r="G4323" s="51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  <c r="BZ4323" s="5"/>
      <c r="CA4323" s="5"/>
      <c r="CB4323" s="5"/>
      <c r="CC4323" s="5"/>
      <c r="CD4323" s="5"/>
      <c r="CE4323" s="5"/>
      <c r="CF4323" s="5"/>
      <c r="CG4323" s="5"/>
      <c r="CH4323" s="5"/>
      <c r="CI4323" s="5"/>
      <c r="CJ4323" s="5"/>
      <c r="CK4323" s="5"/>
      <c r="CL4323" s="5"/>
      <c r="CM4323" s="5"/>
      <c r="CN4323" s="5"/>
      <c r="CO4323" s="5"/>
      <c r="CP4323" s="5"/>
      <c r="CQ4323" s="5"/>
      <c r="CR4323" s="5"/>
      <c r="CS4323" s="5"/>
      <c r="CT4323" s="5"/>
    </row>
    <row r="4324" spans="1:98" s="6" customFormat="1" x14ac:dyDescent="0.25">
      <c r="A4324" s="12"/>
      <c r="F4324" s="83"/>
      <c r="G4324" s="51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  <c r="CI4324" s="5"/>
      <c r="CJ4324" s="5"/>
      <c r="CK4324" s="5"/>
      <c r="CL4324" s="5"/>
      <c r="CM4324" s="5"/>
      <c r="CN4324" s="5"/>
      <c r="CO4324" s="5"/>
      <c r="CP4324" s="5"/>
      <c r="CQ4324" s="5"/>
      <c r="CR4324" s="5"/>
      <c r="CS4324" s="5"/>
      <c r="CT4324" s="5"/>
    </row>
    <row r="4325" spans="1:98" s="6" customFormat="1" x14ac:dyDescent="0.25">
      <c r="A4325" s="12"/>
      <c r="F4325" s="83"/>
      <c r="G4325" s="51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  <c r="BZ4325" s="5"/>
      <c r="CA4325" s="5"/>
      <c r="CB4325" s="5"/>
      <c r="CC4325" s="5"/>
      <c r="CD4325" s="5"/>
      <c r="CE4325" s="5"/>
      <c r="CF4325" s="5"/>
      <c r="CG4325" s="5"/>
      <c r="CH4325" s="5"/>
      <c r="CI4325" s="5"/>
      <c r="CJ4325" s="5"/>
      <c r="CK4325" s="5"/>
      <c r="CL4325" s="5"/>
      <c r="CM4325" s="5"/>
      <c r="CN4325" s="5"/>
      <c r="CO4325" s="5"/>
      <c r="CP4325" s="5"/>
      <c r="CQ4325" s="5"/>
      <c r="CR4325" s="5"/>
      <c r="CS4325" s="5"/>
      <c r="CT4325" s="5"/>
    </row>
    <row r="4326" spans="1:98" s="6" customFormat="1" x14ac:dyDescent="0.25">
      <c r="A4326" s="12"/>
      <c r="F4326" s="83"/>
      <c r="G4326" s="51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  <c r="BZ4326" s="5"/>
      <c r="CA4326" s="5"/>
      <c r="CB4326" s="5"/>
      <c r="CC4326" s="5"/>
      <c r="CD4326" s="5"/>
      <c r="CE4326" s="5"/>
      <c r="CF4326" s="5"/>
      <c r="CG4326" s="5"/>
      <c r="CH4326" s="5"/>
      <c r="CI4326" s="5"/>
      <c r="CJ4326" s="5"/>
      <c r="CK4326" s="5"/>
      <c r="CL4326" s="5"/>
      <c r="CM4326" s="5"/>
      <c r="CN4326" s="5"/>
      <c r="CO4326" s="5"/>
      <c r="CP4326" s="5"/>
      <c r="CQ4326" s="5"/>
      <c r="CR4326" s="5"/>
      <c r="CS4326" s="5"/>
      <c r="CT4326" s="5"/>
    </row>
    <row r="4327" spans="1:98" s="6" customFormat="1" x14ac:dyDescent="0.25">
      <c r="A4327" s="12"/>
      <c r="F4327" s="83"/>
      <c r="G4327" s="51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  <c r="BZ4327" s="5"/>
      <c r="CA4327" s="5"/>
      <c r="CB4327" s="5"/>
      <c r="CC4327" s="5"/>
      <c r="CD4327" s="5"/>
      <c r="CE4327" s="5"/>
      <c r="CF4327" s="5"/>
      <c r="CG4327" s="5"/>
      <c r="CH4327" s="5"/>
      <c r="CI4327" s="5"/>
      <c r="CJ4327" s="5"/>
      <c r="CK4327" s="5"/>
      <c r="CL4327" s="5"/>
      <c r="CM4327" s="5"/>
      <c r="CN4327" s="5"/>
      <c r="CO4327" s="5"/>
      <c r="CP4327" s="5"/>
      <c r="CQ4327" s="5"/>
      <c r="CR4327" s="5"/>
      <c r="CS4327" s="5"/>
      <c r="CT4327" s="5"/>
    </row>
    <row r="4328" spans="1:98" s="6" customFormat="1" x14ac:dyDescent="0.25">
      <c r="A4328" s="12"/>
      <c r="F4328" s="83"/>
      <c r="G4328" s="51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  <c r="BZ4328" s="5"/>
      <c r="CA4328" s="5"/>
      <c r="CB4328" s="5"/>
      <c r="CC4328" s="5"/>
      <c r="CD4328" s="5"/>
      <c r="CE4328" s="5"/>
      <c r="CF4328" s="5"/>
      <c r="CG4328" s="5"/>
      <c r="CH4328" s="5"/>
      <c r="CI4328" s="5"/>
      <c r="CJ4328" s="5"/>
      <c r="CK4328" s="5"/>
      <c r="CL4328" s="5"/>
      <c r="CM4328" s="5"/>
      <c r="CN4328" s="5"/>
      <c r="CO4328" s="5"/>
      <c r="CP4328" s="5"/>
      <c r="CQ4328" s="5"/>
      <c r="CR4328" s="5"/>
      <c r="CS4328" s="5"/>
      <c r="CT4328" s="5"/>
    </row>
    <row r="4329" spans="1:98" s="6" customFormat="1" x14ac:dyDescent="0.25">
      <c r="A4329" s="12"/>
      <c r="F4329" s="83"/>
      <c r="G4329" s="51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  <c r="BZ4329" s="5"/>
      <c r="CA4329" s="5"/>
      <c r="CB4329" s="5"/>
      <c r="CC4329" s="5"/>
      <c r="CD4329" s="5"/>
      <c r="CE4329" s="5"/>
      <c r="CF4329" s="5"/>
      <c r="CG4329" s="5"/>
      <c r="CH4329" s="5"/>
      <c r="CI4329" s="5"/>
      <c r="CJ4329" s="5"/>
      <c r="CK4329" s="5"/>
      <c r="CL4329" s="5"/>
      <c r="CM4329" s="5"/>
      <c r="CN4329" s="5"/>
      <c r="CO4329" s="5"/>
      <c r="CP4329" s="5"/>
      <c r="CQ4329" s="5"/>
      <c r="CR4329" s="5"/>
      <c r="CS4329" s="5"/>
      <c r="CT4329" s="5"/>
    </row>
    <row r="4330" spans="1:98" s="6" customFormat="1" x14ac:dyDescent="0.25">
      <c r="A4330" s="12"/>
      <c r="F4330" s="83"/>
      <c r="G4330" s="51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  <c r="CK4330" s="5"/>
      <c r="CL4330" s="5"/>
      <c r="CM4330" s="5"/>
      <c r="CN4330" s="5"/>
      <c r="CO4330" s="5"/>
      <c r="CP4330" s="5"/>
      <c r="CQ4330" s="5"/>
      <c r="CR4330" s="5"/>
      <c r="CS4330" s="5"/>
      <c r="CT4330" s="5"/>
    </row>
    <row r="4331" spans="1:98" s="6" customFormat="1" x14ac:dyDescent="0.25">
      <c r="A4331" s="12"/>
      <c r="F4331" s="83"/>
      <c r="G4331" s="51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  <c r="BZ4331" s="5"/>
      <c r="CA4331" s="5"/>
      <c r="CB4331" s="5"/>
      <c r="CC4331" s="5"/>
      <c r="CD4331" s="5"/>
      <c r="CE4331" s="5"/>
      <c r="CF4331" s="5"/>
      <c r="CG4331" s="5"/>
      <c r="CH4331" s="5"/>
      <c r="CI4331" s="5"/>
      <c r="CJ4331" s="5"/>
      <c r="CK4331" s="5"/>
      <c r="CL4331" s="5"/>
      <c r="CM4331" s="5"/>
      <c r="CN4331" s="5"/>
      <c r="CO4331" s="5"/>
      <c r="CP4331" s="5"/>
      <c r="CQ4331" s="5"/>
      <c r="CR4331" s="5"/>
      <c r="CS4331" s="5"/>
      <c r="CT4331" s="5"/>
    </row>
    <row r="4332" spans="1:98" s="6" customFormat="1" x14ac:dyDescent="0.25">
      <c r="A4332" s="12"/>
      <c r="F4332" s="83"/>
      <c r="G4332" s="51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  <c r="BZ4332" s="5"/>
      <c r="CA4332" s="5"/>
      <c r="CB4332" s="5"/>
      <c r="CC4332" s="5"/>
      <c r="CD4332" s="5"/>
      <c r="CE4332" s="5"/>
      <c r="CF4332" s="5"/>
      <c r="CG4332" s="5"/>
      <c r="CH4332" s="5"/>
      <c r="CI4332" s="5"/>
      <c r="CJ4332" s="5"/>
      <c r="CK4332" s="5"/>
      <c r="CL4332" s="5"/>
      <c r="CM4332" s="5"/>
      <c r="CN4332" s="5"/>
      <c r="CO4332" s="5"/>
      <c r="CP4332" s="5"/>
      <c r="CQ4332" s="5"/>
      <c r="CR4332" s="5"/>
      <c r="CS4332" s="5"/>
      <c r="CT4332" s="5"/>
    </row>
    <row r="4333" spans="1:98" s="6" customFormat="1" x14ac:dyDescent="0.25">
      <c r="A4333" s="12"/>
      <c r="F4333" s="83"/>
      <c r="G4333" s="51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  <c r="BZ4333" s="5"/>
      <c r="CA4333" s="5"/>
      <c r="CB4333" s="5"/>
      <c r="CC4333" s="5"/>
      <c r="CD4333" s="5"/>
      <c r="CE4333" s="5"/>
      <c r="CF4333" s="5"/>
      <c r="CG4333" s="5"/>
      <c r="CH4333" s="5"/>
      <c r="CI4333" s="5"/>
      <c r="CJ4333" s="5"/>
      <c r="CK4333" s="5"/>
      <c r="CL4333" s="5"/>
      <c r="CM4333" s="5"/>
      <c r="CN4333" s="5"/>
      <c r="CO4333" s="5"/>
      <c r="CP4333" s="5"/>
      <c r="CQ4333" s="5"/>
      <c r="CR4333" s="5"/>
      <c r="CS4333" s="5"/>
      <c r="CT4333" s="5"/>
    </row>
    <row r="4334" spans="1:98" s="6" customFormat="1" x14ac:dyDescent="0.25">
      <c r="A4334" s="12"/>
      <c r="F4334" s="83"/>
      <c r="G4334" s="51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  <c r="BZ4334" s="5"/>
      <c r="CA4334" s="5"/>
      <c r="CB4334" s="5"/>
      <c r="CC4334" s="5"/>
      <c r="CD4334" s="5"/>
      <c r="CE4334" s="5"/>
      <c r="CF4334" s="5"/>
      <c r="CG4334" s="5"/>
      <c r="CH4334" s="5"/>
      <c r="CI4334" s="5"/>
      <c r="CJ4334" s="5"/>
      <c r="CK4334" s="5"/>
      <c r="CL4334" s="5"/>
      <c r="CM4334" s="5"/>
      <c r="CN4334" s="5"/>
      <c r="CO4334" s="5"/>
      <c r="CP4334" s="5"/>
      <c r="CQ4334" s="5"/>
      <c r="CR4334" s="5"/>
      <c r="CS4334" s="5"/>
      <c r="CT4334" s="5"/>
    </row>
    <row r="4335" spans="1:98" s="6" customFormat="1" x14ac:dyDescent="0.25">
      <c r="A4335" s="12"/>
      <c r="F4335" s="83"/>
      <c r="G4335" s="51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  <c r="BZ4335" s="5"/>
      <c r="CA4335" s="5"/>
      <c r="CB4335" s="5"/>
      <c r="CC4335" s="5"/>
      <c r="CD4335" s="5"/>
      <c r="CE4335" s="5"/>
      <c r="CF4335" s="5"/>
      <c r="CG4335" s="5"/>
      <c r="CH4335" s="5"/>
      <c r="CI4335" s="5"/>
      <c r="CJ4335" s="5"/>
      <c r="CK4335" s="5"/>
      <c r="CL4335" s="5"/>
      <c r="CM4335" s="5"/>
      <c r="CN4335" s="5"/>
      <c r="CO4335" s="5"/>
      <c r="CP4335" s="5"/>
      <c r="CQ4335" s="5"/>
      <c r="CR4335" s="5"/>
      <c r="CS4335" s="5"/>
      <c r="CT4335" s="5"/>
    </row>
    <row r="4336" spans="1:98" s="6" customFormat="1" x14ac:dyDescent="0.25">
      <c r="A4336" s="12"/>
      <c r="F4336" s="83"/>
      <c r="G4336" s="51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  <c r="BZ4336" s="5"/>
      <c r="CA4336" s="5"/>
      <c r="CB4336" s="5"/>
      <c r="CC4336" s="5"/>
      <c r="CD4336" s="5"/>
      <c r="CE4336" s="5"/>
      <c r="CF4336" s="5"/>
      <c r="CG4336" s="5"/>
      <c r="CH4336" s="5"/>
      <c r="CI4336" s="5"/>
      <c r="CJ4336" s="5"/>
      <c r="CK4336" s="5"/>
      <c r="CL4336" s="5"/>
      <c r="CM4336" s="5"/>
      <c r="CN4336" s="5"/>
      <c r="CO4336" s="5"/>
      <c r="CP4336" s="5"/>
      <c r="CQ4336" s="5"/>
      <c r="CR4336" s="5"/>
      <c r="CS4336" s="5"/>
      <c r="CT4336" s="5"/>
    </row>
    <row r="4337" spans="1:98" s="6" customFormat="1" x14ac:dyDescent="0.25">
      <c r="A4337" s="12"/>
      <c r="F4337" s="83"/>
      <c r="G4337" s="51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  <c r="BZ4337" s="5"/>
      <c r="CA4337" s="5"/>
      <c r="CB4337" s="5"/>
      <c r="CC4337" s="5"/>
      <c r="CD4337" s="5"/>
      <c r="CE4337" s="5"/>
      <c r="CF4337" s="5"/>
      <c r="CG4337" s="5"/>
      <c r="CH4337" s="5"/>
      <c r="CI4337" s="5"/>
      <c r="CJ4337" s="5"/>
      <c r="CK4337" s="5"/>
      <c r="CL4337" s="5"/>
      <c r="CM4337" s="5"/>
      <c r="CN4337" s="5"/>
      <c r="CO4337" s="5"/>
      <c r="CP4337" s="5"/>
      <c r="CQ4337" s="5"/>
      <c r="CR4337" s="5"/>
      <c r="CS4337" s="5"/>
      <c r="CT4337" s="5"/>
    </row>
    <row r="4338" spans="1:98" s="6" customFormat="1" x14ac:dyDescent="0.25">
      <c r="A4338" s="12"/>
      <c r="F4338" s="83"/>
      <c r="G4338" s="51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  <c r="BZ4338" s="5"/>
      <c r="CA4338" s="5"/>
      <c r="CB4338" s="5"/>
      <c r="CC4338" s="5"/>
      <c r="CD4338" s="5"/>
      <c r="CE4338" s="5"/>
      <c r="CF4338" s="5"/>
      <c r="CG4338" s="5"/>
      <c r="CH4338" s="5"/>
      <c r="CI4338" s="5"/>
      <c r="CJ4338" s="5"/>
      <c r="CK4338" s="5"/>
      <c r="CL4338" s="5"/>
      <c r="CM4338" s="5"/>
      <c r="CN4338" s="5"/>
      <c r="CO4338" s="5"/>
      <c r="CP4338" s="5"/>
      <c r="CQ4338" s="5"/>
      <c r="CR4338" s="5"/>
      <c r="CS4338" s="5"/>
      <c r="CT4338" s="5"/>
    </row>
    <row r="4339" spans="1:98" s="6" customFormat="1" x14ac:dyDescent="0.25">
      <c r="A4339" s="12"/>
      <c r="F4339" s="83"/>
      <c r="G4339" s="51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  <c r="BZ4339" s="5"/>
      <c r="CA4339" s="5"/>
      <c r="CB4339" s="5"/>
      <c r="CC4339" s="5"/>
      <c r="CD4339" s="5"/>
      <c r="CE4339" s="5"/>
      <c r="CF4339" s="5"/>
      <c r="CG4339" s="5"/>
      <c r="CH4339" s="5"/>
      <c r="CI4339" s="5"/>
      <c r="CJ4339" s="5"/>
      <c r="CK4339" s="5"/>
      <c r="CL4339" s="5"/>
      <c r="CM4339" s="5"/>
      <c r="CN4339" s="5"/>
      <c r="CO4339" s="5"/>
      <c r="CP4339" s="5"/>
      <c r="CQ4339" s="5"/>
      <c r="CR4339" s="5"/>
      <c r="CS4339" s="5"/>
      <c r="CT4339" s="5"/>
    </row>
    <row r="4340" spans="1:98" s="6" customFormat="1" x14ac:dyDescent="0.25">
      <c r="A4340" s="12"/>
      <c r="F4340" s="83"/>
      <c r="G4340" s="51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  <c r="BZ4340" s="5"/>
      <c r="CA4340" s="5"/>
      <c r="CB4340" s="5"/>
      <c r="CC4340" s="5"/>
      <c r="CD4340" s="5"/>
      <c r="CE4340" s="5"/>
      <c r="CF4340" s="5"/>
      <c r="CG4340" s="5"/>
      <c r="CH4340" s="5"/>
      <c r="CI4340" s="5"/>
      <c r="CJ4340" s="5"/>
      <c r="CK4340" s="5"/>
      <c r="CL4340" s="5"/>
      <c r="CM4340" s="5"/>
      <c r="CN4340" s="5"/>
      <c r="CO4340" s="5"/>
      <c r="CP4340" s="5"/>
      <c r="CQ4340" s="5"/>
      <c r="CR4340" s="5"/>
      <c r="CS4340" s="5"/>
      <c r="CT4340" s="5"/>
    </row>
    <row r="4341" spans="1:98" s="6" customFormat="1" x14ac:dyDescent="0.25">
      <c r="A4341" s="12"/>
      <c r="F4341" s="83"/>
      <c r="G4341" s="51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  <c r="BZ4341" s="5"/>
      <c r="CA4341" s="5"/>
      <c r="CB4341" s="5"/>
      <c r="CC4341" s="5"/>
      <c r="CD4341" s="5"/>
      <c r="CE4341" s="5"/>
      <c r="CF4341" s="5"/>
      <c r="CG4341" s="5"/>
      <c r="CH4341" s="5"/>
      <c r="CI4341" s="5"/>
      <c r="CJ4341" s="5"/>
      <c r="CK4341" s="5"/>
      <c r="CL4341" s="5"/>
      <c r="CM4341" s="5"/>
      <c r="CN4341" s="5"/>
      <c r="CO4341" s="5"/>
      <c r="CP4341" s="5"/>
      <c r="CQ4341" s="5"/>
      <c r="CR4341" s="5"/>
      <c r="CS4341" s="5"/>
      <c r="CT4341" s="5"/>
    </row>
    <row r="4342" spans="1:98" s="6" customFormat="1" x14ac:dyDescent="0.25">
      <c r="A4342" s="12"/>
      <c r="F4342" s="83"/>
      <c r="G4342" s="51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  <c r="BZ4342" s="5"/>
      <c r="CA4342" s="5"/>
      <c r="CB4342" s="5"/>
      <c r="CC4342" s="5"/>
      <c r="CD4342" s="5"/>
      <c r="CE4342" s="5"/>
      <c r="CF4342" s="5"/>
      <c r="CG4342" s="5"/>
      <c r="CH4342" s="5"/>
      <c r="CI4342" s="5"/>
      <c r="CJ4342" s="5"/>
      <c r="CK4342" s="5"/>
      <c r="CL4342" s="5"/>
      <c r="CM4342" s="5"/>
      <c r="CN4342" s="5"/>
      <c r="CO4342" s="5"/>
      <c r="CP4342" s="5"/>
      <c r="CQ4342" s="5"/>
      <c r="CR4342" s="5"/>
      <c r="CS4342" s="5"/>
      <c r="CT4342" s="5"/>
    </row>
    <row r="4343" spans="1:98" s="6" customFormat="1" x14ac:dyDescent="0.25">
      <c r="A4343" s="12"/>
      <c r="F4343" s="83"/>
      <c r="G4343" s="51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  <c r="BZ4343" s="5"/>
      <c r="CA4343" s="5"/>
      <c r="CB4343" s="5"/>
      <c r="CC4343" s="5"/>
      <c r="CD4343" s="5"/>
      <c r="CE4343" s="5"/>
      <c r="CF4343" s="5"/>
      <c r="CG4343" s="5"/>
      <c r="CH4343" s="5"/>
      <c r="CI4343" s="5"/>
      <c r="CJ4343" s="5"/>
      <c r="CK4343" s="5"/>
      <c r="CL4343" s="5"/>
      <c r="CM4343" s="5"/>
      <c r="CN4343" s="5"/>
      <c r="CO4343" s="5"/>
      <c r="CP4343" s="5"/>
      <c r="CQ4343" s="5"/>
      <c r="CR4343" s="5"/>
      <c r="CS4343" s="5"/>
      <c r="CT4343" s="5"/>
    </row>
    <row r="4344" spans="1:98" s="6" customFormat="1" x14ac:dyDescent="0.25">
      <c r="A4344" s="12"/>
      <c r="F4344" s="83"/>
      <c r="G4344" s="51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  <c r="BZ4344" s="5"/>
      <c r="CA4344" s="5"/>
      <c r="CB4344" s="5"/>
      <c r="CC4344" s="5"/>
      <c r="CD4344" s="5"/>
      <c r="CE4344" s="5"/>
      <c r="CF4344" s="5"/>
      <c r="CG4344" s="5"/>
      <c r="CH4344" s="5"/>
      <c r="CI4344" s="5"/>
      <c r="CJ4344" s="5"/>
      <c r="CK4344" s="5"/>
      <c r="CL4344" s="5"/>
      <c r="CM4344" s="5"/>
      <c r="CN4344" s="5"/>
      <c r="CO4344" s="5"/>
      <c r="CP4344" s="5"/>
      <c r="CQ4344" s="5"/>
      <c r="CR4344" s="5"/>
      <c r="CS4344" s="5"/>
      <c r="CT4344" s="5"/>
    </row>
    <row r="4345" spans="1:98" s="6" customFormat="1" x14ac:dyDescent="0.25">
      <c r="A4345" s="12"/>
      <c r="F4345" s="83"/>
      <c r="G4345" s="51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  <c r="BZ4345" s="5"/>
      <c r="CA4345" s="5"/>
      <c r="CB4345" s="5"/>
      <c r="CC4345" s="5"/>
      <c r="CD4345" s="5"/>
      <c r="CE4345" s="5"/>
      <c r="CF4345" s="5"/>
      <c r="CG4345" s="5"/>
      <c r="CH4345" s="5"/>
      <c r="CI4345" s="5"/>
      <c r="CJ4345" s="5"/>
      <c r="CK4345" s="5"/>
      <c r="CL4345" s="5"/>
      <c r="CM4345" s="5"/>
      <c r="CN4345" s="5"/>
      <c r="CO4345" s="5"/>
      <c r="CP4345" s="5"/>
      <c r="CQ4345" s="5"/>
      <c r="CR4345" s="5"/>
      <c r="CS4345" s="5"/>
      <c r="CT4345" s="5"/>
    </row>
    <row r="4346" spans="1:98" s="6" customFormat="1" x14ac:dyDescent="0.25">
      <c r="A4346" s="12"/>
      <c r="F4346" s="83"/>
      <c r="G4346" s="51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  <c r="BZ4346" s="5"/>
      <c r="CA4346" s="5"/>
      <c r="CB4346" s="5"/>
      <c r="CC4346" s="5"/>
      <c r="CD4346" s="5"/>
      <c r="CE4346" s="5"/>
      <c r="CF4346" s="5"/>
      <c r="CG4346" s="5"/>
      <c r="CH4346" s="5"/>
      <c r="CI4346" s="5"/>
      <c r="CJ4346" s="5"/>
      <c r="CK4346" s="5"/>
      <c r="CL4346" s="5"/>
      <c r="CM4346" s="5"/>
      <c r="CN4346" s="5"/>
      <c r="CO4346" s="5"/>
      <c r="CP4346" s="5"/>
      <c r="CQ4346" s="5"/>
      <c r="CR4346" s="5"/>
      <c r="CS4346" s="5"/>
      <c r="CT4346" s="5"/>
    </row>
    <row r="4347" spans="1:98" s="6" customFormat="1" x14ac:dyDescent="0.25">
      <c r="A4347" s="12"/>
      <c r="F4347" s="83"/>
      <c r="G4347" s="51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  <c r="BZ4347" s="5"/>
      <c r="CA4347" s="5"/>
      <c r="CB4347" s="5"/>
      <c r="CC4347" s="5"/>
      <c r="CD4347" s="5"/>
      <c r="CE4347" s="5"/>
      <c r="CF4347" s="5"/>
      <c r="CG4347" s="5"/>
      <c r="CH4347" s="5"/>
      <c r="CI4347" s="5"/>
      <c r="CJ4347" s="5"/>
      <c r="CK4347" s="5"/>
      <c r="CL4347" s="5"/>
      <c r="CM4347" s="5"/>
      <c r="CN4347" s="5"/>
      <c r="CO4347" s="5"/>
      <c r="CP4347" s="5"/>
      <c r="CQ4347" s="5"/>
      <c r="CR4347" s="5"/>
      <c r="CS4347" s="5"/>
      <c r="CT4347" s="5"/>
    </row>
    <row r="4348" spans="1:98" s="6" customFormat="1" x14ac:dyDescent="0.25">
      <c r="A4348" s="12"/>
      <c r="F4348" s="83"/>
      <c r="G4348" s="51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  <c r="BZ4348" s="5"/>
      <c r="CA4348" s="5"/>
      <c r="CB4348" s="5"/>
      <c r="CC4348" s="5"/>
      <c r="CD4348" s="5"/>
      <c r="CE4348" s="5"/>
      <c r="CF4348" s="5"/>
      <c r="CG4348" s="5"/>
      <c r="CH4348" s="5"/>
      <c r="CI4348" s="5"/>
      <c r="CJ4348" s="5"/>
      <c r="CK4348" s="5"/>
      <c r="CL4348" s="5"/>
      <c r="CM4348" s="5"/>
      <c r="CN4348" s="5"/>
      <c r="CO4348" s="5"/>
      <c r="CP4348" s="5"/>
      <c r="CQ4348" s="5"/>
      <c r="CR4348" s="5"/>
      <c r="CS4348" s="5"/>
      <c r="CT4348" s="5"/>
    </row>
    <row r="4349" spans="1:98" s="6" customFormat="1" x14ac:dyDescent="0.25">
      <c r="A4349" s="12"/>
      <c r="F4349" s="83"/>
      <c r="G4349" s="51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  <c r="BZ4349" s="5"/>
      <c r="CA4349" s="5"/>
      <c r="CB4349" s="5"/>
      <c r="CC4349" s="5"/>
      <c r="CD4349" s="5"/>
      <c r="CE4349" s="5"/>
      <c r="CF4349" s="5"/>
      <c r="CG4349" s="5"/>
      <c r="CH4349" s="5"/>
      <c r="CI4349" s="5"/>
      <c r="CJ4349" s="5"/>
      <c r="CK4349" s="5"/>
      <c r="CL4349" s="5"/>
      <c r="CM4349" s="5"/>
      <c r="CN4349" s="5"/>
      <c r="CO4349" s="5"/>
      <c r="CP4349" s="5"/>
      <c r="CQ4349" s="5"/>
      <c r="CR4349" s="5"/>
      <c r="CS4349" s="5"/>
      <c r="CT4349" s="5"/>
    </row>
    <row r="4350" spans="1:98" s="6" customFormat="1" x14ac:dyDescent="0.25">
      <c r="A4350" s="12"/>
      <c r="F4350" s="83"/>
      <c r="G4350" s="51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  <c r="BZ4350" s="5"/>
      <c r="CA4350" s="5"/>
      <c r="CB4350" s="5"/>
      <c r="CC4350" s="5"/>
      <c r="CD4350" s="5"/>
      <c r="CE4350" s="5"/>
      <c r="CF4350" s="5"/>
      <c r="CG4350" s="5"/>
      <c r="CH4350" s="5"/>
      <c r="CI4350" s="5"/>
      <c r="CJ4350" s="5"/>
      <c r="CK4350" s="5"/>
      <c r="CL4350" s="5"/>
      <c r="CM4350" s="5"/>
      <c r="CN4350" s="5"/>
      <c r="CO4350" s="5"/>
      <c r="CP4350" s="5"/>
      <c r="CQ4350" s="5"/>
      <c r="CR4350" s="5"/>
      <c r="CS4350" s="5"/>
      <c r="CT4350" s="5"/>
    </row>
    <row r="4351" spans="1:98" s="6" customFormat="1" x14ac:dyDescent="0.25">
      <c r="A4351" s="12"/>
      <c r="F4351" s="83"/>
      <c r="G4351" s="51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  <c r="BZ4351" s="5"/>
      <c r="CA4351" s="5"/>
      <c r="CB4351" s="5"/>
      <c r="CC4351" s="5"/>
      <c r="CD4351" s="5"/>
      <c r="CE4351" s="5"/>
      <c r="CF4351" s="5"/>
      <c r="CG4351" s="5"/>
      <c r="CH4351" s="5"/>
      <c r="CI4351" s="5"/>
      <c r="CJ4351" s="5"/>
      <c r="CK4351" s="5"/>
      <c r="CL4351" s="5"/>
      <c r="CM4351" s="5"/>
      <c r="CN4351" s="5"/>
      <c r="CO4351" s="5"/>
      <c r="CP4351" s="5"/>
      <c r="CQ4351" s="5"/>
      <c r="CR4351" s="5"/>
      <c r="CS4351" s="5"/>
      <c r="CT4351" s="5"/>
    </row>
    <row r="4352" spans="1:98" s="6" customFormat="1" x14ac:dyDescent="0.25">
      <c r="A4352" s="12"/>
      <c r="F4352" s="83"/>
      <c r="G4352" s="51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  <c r="BZ4352" s="5"/>
      <c r="CA4352" s="5"/>
      <c r="CB4352" s="5"/>
      <c r="CC4352" s="5"/>
      <c r="CD4352" s="5"/>
      <c r="CE4352" s="5"/>
      <c r="CF4352" s="5"/>
      <c r="CG4352" s="5"/>
      <c r="CH4352" s="5"/>
      <c r="CI4352" s="5"/>
      <c r="CJ4352" s="5"/>
      <c r="CK4352" s="5"/>
      <c r="CL4352" s="5"/>
      <c r="CM4352" s="5"/>
      <c r="CN4352" s="5"/>
      <c r="CO4352" s="5"/>
      <c r="CP4352" s="5"/>
      <c r="CQ4352" s="5"/>
      <c r="CR4352" s="5"/>
      <c r="CS4352" s="5"/>
      <c r="CT4352" s="5"/>
    </row>
    <row r="4353" spans="1:98" s="6" customFormat="1" x14ac:dyDescent="0.25">
      <c r="A4353" s="12"/>
      <c r="F4353" s="83"/>
      <c r="G4353" s="51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  <c r="BZ4353" s="5"/>
      <c r="CA4353" s="5"/>
      <c r="CB4353" s="5"/>
      <c r="CC4353" s="5"/>
      <c r="CD4353" s="5"/>
      <c r="CE4353" s="5"/>
      <c r="CF4353" s="5"/>
      <c r="CG4353" s="5"/>
      <c r="CH4353" s="5"/>
      <c r="CI4353" s="5"/>
      <c r="CJ4353" s="5"/>
      <c r="CK4353" s="5"/>
      <c r="CL4353" s="5"/>
      <c r="CM4353" s="5"/>
      <c r="CN4353" s="5"/>
      <c r="CO4353" s="5"/>
      <c r="CP4353" s="5"/>
      <c r="CQ4353" s="5"/>
      <c r="CR4353" s="5"/>
      <c r="CS4353" s="5"/>
      <c r="CT4353" s="5"/>
    </row>
    <row r="4354" spans="1:98" s="6" customFormat="1" x14ac:dyDescent="0.25">
      <c r="A4354" s="12"/>
      <c r="F4354" s="83"/>
      <c r="G4354" s="51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  <c r="BZ4354" s="5"/>
      <c r="CA4354" s="5"/>
      <c r="CB4354" s="5"/>
      <c r="CC4354" s="5"/>
      <c r="CD4354" s="5"/>
      <c r="CE4354" s="5"/>
      <c r="CF4354" s="5"/>
      <c r="CG4354" s="5"/>
      <c r="CH4354" s="5"/>
      <c r="CI4354" s="5"/>
      <c r="CJ4354" s="5"/>
      <c r="CK4354" s="5"/>
      <c r="CL4354" s="5"/>
      <c r="CM4354" s="5"/>
      <c r="CN4354" s="5"/>
      <c r="CO4354" s="5"/>
      <c r="CP4354" s="5"/>
      <c r="CQ4354" s="5"/>
      <c r="CR4354" s="5"/>
      <c r="CS4354" s="5"/>
      <c r="CT4354" s="5"/>
    </row>
    <row r="4355" spans="1:98" s="6" customFormat="1" x14ac:dyDescent="0.25">
      <c r="A4355" s="12"/>
      <c r="F4355" s="83"/>
      <c r="G4355" s="51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  <c r="BZ4355" s="5"/>
      <c r="CA4355" s="5"/>
      <c r="CB4355" s="5"/>
      <c r="CC4355" s="5"/>
      <c r="CD4355" s="5"/>
      <c r="CE4355" s="5"/>
      <c r="CF4355" s="5"/>
      <c r="CG4355" s="5"/>
      <c r="CH4355" s="5"/>
      <c r="CI4355" s="5"/>
      <c r="CJ4355" s="5"/>
      <c r="CK4355" s="5"/>
      <c r="CL4355" s="5"/>
      <c r="CM4355" s="5"/>
      <c r="CN4355" s="5"/>
      <c r="CO4355" s="5"/>
      <c r="CP4355" s="5"/>
      <c r="CQ4355" s="5"/>
      <c r="CR4355" s="5"/>
      <c r="CS4355" s="5"/>
      <c r="CT4355" s="5"/>
    </row>
    <row r="4356" spans="1:98" s="6" customFormat="1" x14ac:dyDescent="0.25">
      <c r="A4356" s="12"/>
      <c r="F4356" s="83"/>
      <c r="G4356" s="51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  <c r="BZ4356" s="5"/>
      <c r="CA4356" s="5"/>
      <c r="CB4356" s="5"/>
      <c r="CC4356" s="5"/>
      <c r="CD4356" s="5"/>
      <c r="CE4356" s="5"/>
      <c r="CF4356" s="5"/>
      <c r="CG4356" s="5"/>
      <c r="CH4356" s="5"/>
      <c r="CI4356" s="5"/>
      <c r="CJ4356" s="5"/>
      <c r="CK4356" s="5"/>
      <c r="CL4356" s="5"/>
      <c r="CM4356" s="5"/>
      <c r="CN4356" s="5"/>
      <c r="CO4356" s="5"/>
      <c r="CP4356" s="5"/>
      <c r="CQ4356" s="5"/>
      <c r="CR4356" s="5"/>
      <c r="CS4356" s="5"/>
      <c r="CT4356" s="5"/>
    </row>
    <row r="4357" spans="1:98" s="6" customFormat="1" x14ac:dyDescent="0.25">
      <c r="A4357" s="12"/>
      <c r="F4357" s="83"/>
      <c r="G4357" s="51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  <c r="BZ4357" s="5"/>
      <c r="CA4357" s="5"/>
      <c r="CB4357" s="5"/>
      <c r="CC4357" s="5"/>
      <c r="CD4357" s="5"/>
      <c r="CE4357" s="5"/>
      <c r="CF4357" s="5"/>
      <c r="CG4357" s="5"/>
      <c r="CH4357" s="5"/>
      <c r="CI4357" s="5"/>
      <c r="CJ4357" s="5"/>
      <c r="CK4357" s="5"/>
      <c r="CL4357" s="5"/>
      <c r="CM4357" s="5"/>
      <c r="CN4357" s="5"/>
      <c r="CO4357" s="5"/>
      <c r="CP4357" s="5"/>
      <c r="CQ4357" s="5"/>
      <c r="CR4357" s="5"/>
      <c r="CS4357" s="5"/>
      <c r="CT4357" s="5"/>
    </row>
    <row r="4358" spans="1:98" s="6" customFormat="1" x14ac:dyDescent="0.25">
      <c r="A4358" s="12"/>
      <c r="F4358" s="83"/>
      <c r="G4358" s="51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  <c r="BZ4358" s="5"/>
      <c r="CA4358" s="5"/>
      <c r="CB4358" s="5"/>
      <c r="CC4358" s="5"/>
      <c r="CD4358" s="5"/>
      <c r="CE4358" s="5"/>
      <c r="CF4358" s="5"/>
      <c r="CG4358" s="5"/>
      <c r="CH4358" s="5"/>
      <c r="CI4358" s="5"/>
      <c r="CJ4358" s="5"/>
      <c r="CK4358" s="5"/>
      <c r="CL4358" s="5"/>
      <c r="CM4358" s="5"/>
      <c r="CN4358" s="5"/>
      <c r="CO4358" s="5"/>
      <c r="CP4358" s="5"/>
      <c r="CQ4358" s="5"/>
      <c r="CR4358" s="5"/>
      <c r="CS4358" s="5"/>
      <c r="CT4358" s="5"/>
    </row>
    <row r="4359" spans="1:98" s="6" customFormat="1" x14ac:dyDescent="0.25">
      <c r="A4359" s="12"/>
      <c r="F4359" s="83"/>
      <c r="G4359" s="51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  <c r="BZ4359" s="5"/>
      <c r="CA4359" s="5"/>
      <c r="CB4359" s="5"/>
      <c r="CC4359" s="5"/>
      <c r="CD4359" s="5"/>
      <c r="CE4359" s="5"/>
      <c r="CF4359" s="5"/>
      <c r="CG4359" s="5"/>
      <c r="CH4359" s="5"/>
      <c r="CI4359" s="5"/>
      <c r="CJ4359" s="5"/>
      <c r="CK4359" s="5"/>
      <c r="CL4359" s="5"/>
      <c r="CM4359" s="5"/>
      <c r="CN4359" s="5"/>
      <c r="CO4359" s="5"/>
      <c r="CP4359" s="5"/>
      <c r="CQ4359" s="5"/>
      <c r="CR4359" s="5"/>
      <c r="CS4359" s="5"/>
      <c r="CT4359" s="5"/>
    </row>
    <row r="4360" spans="1:98" s="6" customFormat="1" x14ac:dyDescent="0.25">
      <c r="A4360" s="12"/>
      <c r="F4360" s="83"/>
      <c r="G4360" s="51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  <c r="BZ4360" s="5"/>
      <c r="CA4360" s="5"/>
      <c r="CB4360" s="5"/>
      <c r="CC4360" s="5"/>
      <c r="CD4360" s="5"/>
      <c r="CE4360" s="5"/>
      <c r="CF4360" s="5"/>
      <c r="CG4360" s="5"/>
      <c r="CH4360" s="5"/>
      <c r="CI4360" s="5"/>
      <c r="CJ4360" s="5"/>
      <c r="CK4360" s="5"/>
      <c r="CL4360" s="5"/>
      <c r="CM4360" s="5"/>
      <c r="CN4360" s="5"/>
      <c r="CO4360" s="5"/>
      <c r="CP4360" s="5"/>
      <c r="CQ4360" s="5"/>
      <c r="CR4360" s="5"/>
      <c r="CS4360" s="5"/>
      <c r="CT4360" s="5"/>
    </row>
    <row r="4361" spans="1:98" s="6" customFormat="1" x14ac:dyDescent="0.25">
      <c r="A4361" s="12"/>
      <c r="F4361" s="83"/>
      <c r="G4361" s="51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  <c r="BZ4361" s="5"/>
      <c r="CA4361" s="5"/>
      <c r="CB4361" s="5"/>
      <c r="CC4361" s="5"/>
      <c r="CD4361" s="5"/>
      <c r="CE4361" s="5"/>
      <c r="CF4361" s="5"/>
      <c r="CG4361" s="5"/>
      <c r="CH4361" s="5"/>
      <c r="CI4361" s="5"/>
      <c r="CJ4361" s="5"/>
      <c r="CK4361" s="5"/>
      <c r="CL4361" s="5"/>
      <c r="CM4361" s="5"/>
      <c r="CN4361" s="5"/>
      <c r="CO4361" s="5"/>
      <c r="CP4361" s="5"/>
      <c r="CQ4361" s="5"/>
      <c r="CR4361" s="5"/>
      <c r="CS4361" s="5"/>
      <c r="CT4361" s="5"/>
    </row>
    <row r="4362" spans="1:98" s="6" customFormat="1" x14ac:dyDescent="0.25">
      <c r="A4362" s="12"/>
      <c r="F4362" s="83"/>
      <c r="G4362" s="51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  <c r="BZ4362" s="5"/>
      <c r="CA4362" s="5"/>
      <c r="CB4362" s="5"/>
      <c r="CC4362" s="5"/>
      <c r="CD4362" s="5"/>
      <c r="CE4362" s="5"/>
      <c r="CF4362" s="5"/>
      <c r="CG4362" s="5"/>
      <c r="CH4362" s="5"/>
      <c r="CI4362" s="5"/>
      <c r="CJ4362" s="5"/>
      <c r="CK4362" s="5"/>
      <c r="CL4362" s="5"/>
      <c r="CM4362" s="5"/>
      <c r="CN4362" s="5"/>
      <c r="CO4362" s="5"/>
      <c r="CP4362" s="5"/>
      <c r="CQ4362" s="5"/>
      <c r="CR4362" s="5"/>
      <c r="CS4362" s="5"/>
      <c r="CT4362" s="5"/>
    </row>
    <row r="4363" spans="1:98" s="6" customFormat="1" x14ac:dyDescent="0.25">
      <c r="A4363" s="12"/>
      <c r="F4363" s="83"/>
      <c r="G4363" s="51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  <c r="CK4363" s="5"/>
      <c r="CL4363" s="5"/>
      <c r="CM4363" s="5"/>
      <c r="CN4363" s="5"/>
      <c r="CO4363" s="5"/>
      <c r="CP4363" s="5"/>
      <c r="CQ4363" s="5"/>
      <c r="CR4363" s="5"/>
      <c r="CS4363" s="5"/>
      <c r="CT4363" s="5"/>
    </row>
    <row r="4364" spans="1:98" s="6" customFormat="1" x14ac:dyDescent="0.25">
      <c r="A4364" s="12"/>
      <c r="F4364" s="83"/>
      <c r="G4364" s="51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  <c r="CI4364" s="5"/>
      <c r="CJ4364" s="5"/>
      <c r="CK4364" s="5"/>
      <c r="CL4364" s="5"/>
      <c r="CM4364" s="5"/>
      <c r="CN4364" s="5"/>
      <c r="CO4364" s="5"/>
      <c r="CP4364" s="5"/>
      <c r="CQ4364" s="5"/>
      <c r="CR4364" s="5"/>
      <c r="CS4364" s="5"/>
      <c r="CT4364" s="5"/>
    </row>
    <row r="4365" spans="1:98" s="6" customFormat="1" x14ac:dyDescent="0.25">
      <c r="A4365" s="12"/>
      <c r="F4365" s="83"/>
      <c r="G4365" s="51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  <c r="BZ4365" s="5"/>
      <c r="CA4365" s="5"/>
      <c r="CB4365" s="5"/>
      <c r="CC4365" s="5"/>
      <c r="CD4365" s="5"/>
      <c r="CE4365" s="5"/>
      <c r="CF4365" s="5"/>
      <c r="CG4365" s="5"/>
      <c r="CH4365" s="5"/>
      <c r="CI4365" s="5"/>
      <c r="CJ4365" s="5"/>
      <c r="CK4365" s="5"/>
      <c r="CL4365" s="5"/>
      <c r="CM4365" s="5"/>
      <c r="CN4365" s="5"/>
      <c r="CO4365" s="5"/>
      <c r="CP4365" s="5"/>
      <c r="CQ4365" s="5"/>
      <c r="CR4365" s="5"/>
      <c r="CS4365" s="5"/>
      <c r="CT4365" s="5"/>
    </row>
    <row r="4366" spans="1:98" s="6" customFormat="1" x14ac:dyDescent="0.25">
      <c r="A4366" s="12"/>
      <c r="F4366" s="83"/>
      <c r="G4366" s="51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  <c r="BZ4366" s="5"/>
      <c r="CA4366" s="5"/>
      <c r="CB4366" s="5"/>
      <c r="CC4366" s="5"/>
      <c r="CD4366" s="5"/>
      <c r="CE4366" s="5"/>
      <c r="CF4366" s="5"/>
      <c r="CG4366" s="5"/>
      <c r="CH4366" s="5"/>
      <c r="CI4366" s="5"/>
      <c r="CJ4366" s="5"/>
      <c r="CK4366" s="5"/>
      <c r="CL4366" s="5"/>
      <c r="CM4366" s="5"/>
      <c r="CN4366" s="5"/>
      <c r="CO4366" s="5"/>
      <c r="CP4366" s="5"/>
      <c r="CQ4366" s="5"/>
      <c r="CR4366" s="5"/>
      <c r="CS4366" s="5"/>
      <c r="CT4366" s="5"/>
    </row>
    <row r="4367" spans="1:98" s="6" customFormat="1" x14ac:dyDescent="0.25">
      <c r="A4367" s="12"/>
      <c r="F4367" s="83"/>
      <c r="G4367" s="51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  <c r="BZ4367" s="5"/>
      <c r="CA4367" s="5"/>
      <c r="CB4367" s="5"/>
      <c r="CC4367" s="5"/>
      <c r="CD4367" s="5"/>
      <c r="CE4367" s="5"/>
      <c r="CF4367" s="5"/>
      <c r="CG4367" s="5"/>
      <c r="CH4367" s="5"/>
      <c r="CI4367" s="5"/>
      <c r="CJ4367" s="5"/>
      <c r="CK4367" s="5"/>
      <c r="CL4367" s="5"/>
      <c r="CM4367" s="5"/>
      <c r="CN4367" s="5"/>
      <c r="CO4367" s="5"/>
      <c r="CP4367" s="5"/>
      <c r="CQ4367" s="5"/>
      <c r="CR4367" s="5"/>
      <c r="CS4367" s="5"/>
      <c r="CT4367" s="5"/>
    </row>
    <row r="4368" spans="1:98" s="6" customFormat="1" x14ac:dyDescent="0.25">
      <c r="A4368" s="12"/>
      <c r="F4368" s="83"/>
      <c r="G4368" s="51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  <c r="CI4368" s="5"/>
      <c r="CJ4368" s="5"/>
      <c r="CK4368" s="5"/>
      <c r="CL4368" s="5"/>
      <c r="CM4368" s="5"/>
      <c r="CN4368" s="5"/>
      <c r="CO4368" s="5"/>
      <c r="CP4368" s="5"/>
      <c r="CQ4368" s="5"/>
      <c r="CR4368" s="5"/>
      <c r="CS4368" s="5"/>
      <c r="CT4368" s="5"/>
    </row>
    <row r="4369" spans="1:98" s="6" customFormat="1" x14ac:dyDescent="0.25">
      <c r="A4369" s="12"/>
      <c r="F4369" s="83"/>
      <c r="G4369" s="51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  <c r="BZ4369" s="5"/>
      <c r="CA4369" s="5"/>
      <c r="CB4369" s="5"/>
      <c r="CC4369" s="5"/>
      <c r="CD4369" s="5"/>
      <c r="CE4369" s="5"/>
      <c r="CF4369" s="5"/>
      <c r="CG4369" s="5"/>
      <c r="CH4369" s="5"/>
      <c r="CI4369" s="5"/>
      <c r="CJ4369" s="5"/>
      <c r="CK4369" s="5"/>
      <c r="CL4369" s="5"/>
      <c r="CM4369" s="5"/>
      <c r="CN4369" s="5"/>
      <c r="CO4369" s="5"/>
      <c r="CP4369" s="5"/>
      <c r="CQ4369" s="5"/>
      <c r="CR4369" s="5"/>
      <c r="CS4369" s="5"/>
      <c r="CT4369" s="5"/>
    </row>
    <row r="4370" spans="1:98" s="6" customFormat="1" x14ac:dyDescent="0.25">
      <c r="A4370" s="12"/>
      <c r="F4370" s="83"/>
      <c r="G4370" s="51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  <c r="BZ4370" s="5"/>
      <c r="CA4370" s="5"/>
      <c r="CB4370" s="5"/>
      <c r="CC4370" s="5"/>
      <c r="CD4370" s="5"/>
      <c r="CE4370" s="5"/>
      <c r="CF4370" s="5"/>
      <c r="CG4370" s="5"/>
      <c r="CH4370" s="5"/>
      <c r="CI4370" s="5"/>
      <c r="CJ4370" s="5"/>
      <c r="CK4370" s="5"/>
      <c r="CL4370" s="5"/>
      <c r="CM4370" s="5"/>
      <c r="CN4370" s="5"/>
      <c r="CO4370" s="5"/>
      <c r="CP4370" s="5"/>
      <c r="CQ4370" s="5"/>
      <c r="CR4370" s="5"/>
      <c r="CS4370" s="5"/>
      <c r="CT4370" s="5"/>
    </row>
    <row r="4371" spans="1:98" s="6" customFormat="1" x14ac:dyDescent="0.25">
      <c r="A4371" s="12"/>
      <c r="F4371" s="83"/>
      <c r="G4371" s="51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  <c r="BZ4371" s="5"/>
      <c r="CA4371" s="5"/>
      <c r="CB4371" s="5"/>
      <c r="CC4371" s="5"/>
      <c r="CD4371" s="5"/>
      <c r="CE4371" s="5"/>
      <c r="CF4371" s="5"/>
      <c r="CG4371" s="5"/>
      <c r="CH4371" s="5"/>
      <c r="CI4371" s="5"/>
      <c r="CJ4371" s="5"/>
      <c r="CK4371" s="5"/>
      <c r="CL4371" s="5"/>
      <c r="CM4371" s="5"/>
      <c r="CN4371" s="5"/>
      <c r="CO4371" s="5"/>
      <c r="CP4371" s="5"/>
      <c r="CQ4371" s="5"/>
      <c r="CR4371" s="5"/>
      <c r="CS4371" s="5"/>
      <c r="CT4371" s="5"/>
    </row>
    <row r="4372" spans="1:98" s="6" customFormat="1" x14ac:dyDescent="0.25">
      <c r="A4372" s="12"/>
      <c r="F4372" s="83"/>
      <c r="G4372" s="51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  <c r="BZ4372" s="5"/>
      <c r="CA4372" s="5"/>
      <c r="CB4372" s="5"/>
      <c r="CC4372" s="5"/>
      <c r="CD4372" s="5"/>
      <c r="CE4372" s="5"/>
      <c r="CF4372" s="5"/>
      <c r="CG4372" s="5"/>
      <c r="CH4372" s="5"/>
      <c r="CI4372" s="5"/>
      <c r="CJ4372" s="5"/>
      <c r="CK4372" s="5"/>
      <c r="CL4372" s="5"/>
      <c r="CM4372" s="5"/>
      <c r="CN4372" s="5"/>
      <c r="CO4372" s="5"/>
      <c r="CP4372" s="5"/>
      <c r="CQ4372" s="5"/>
      <c r="CR4372" s="5"/>
      <c r="CS4372" s="5"/>
      <c r="CT4372" s="5"/>
    </row>
    <row r="4373" spans="1:98" s="6" customFormat="1" x14ac:dyDescent="0.25">
      <c r="A4373" s="12"/>
      <c r="F4373" s="83"/>
      <c r="G4373" s="51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  <c r="BZ4373" s="5"/>
      <c r="CA4373" s="5"/>
      <c r="CB4373" s="5"/>
      <c r="CC4373" s="5"/>
      <c r="CD4373" s="5"/>
      <c r="CE4373" s="5"/>
      <c r="CF4373" s="5"/>
      <c r="CG4373" s="5"/>
      <c r="CH4373" s="5"/>
      <c r="CI4373" s="5"/>
      <c r="CJ4373" s="5"/>
      <c r="CK4373" s="5"/>
      <c r="CL4373" s="5"/>
      <c r="CM4373" s="5"/>
      <c r="CN4373" s="5"/>
      <c r="CO4373" s="5"/>
      <c r="CP4373" s="5"/>
      <c r="CQ4373" s="5"/>
      <c r="CR4373" s="5"/>
      <c r="CS4373" s="5"/>
      <c r="CT4373" s="5"/>
    </row>
    <row r="4374" spans="1:98" s="6" customFormat="1" x14ac:dyDescent="0.25">
      <c r="A4374" s="12"/>
      <c r="F4374" s="83"/>
      <c r="G4374" s="51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  <c r="BZ4374" s="5"/>
      <c r="CA4374" s="5"/>
      <c r="CB4374" s="5"/>
      <c r="CC4374" s="5"/>
      <c r="CD4374" s="5"/>
      <c r="CE4374" s="5"/>
      <c r="CF4374" s="5"/>
      <c r="CG4374" s="5"/>
      <c r="CH4374" s="5"/>
      <c r="CI4374" s="5"/>
      <c r="CJ4374" s="5"/>
      <c r="CK4374" s="5"/>
      <c r="CL4374" s="5"/>
      <c r="CM4374" s="5"/>
      <c r="CN4374" s="5"/>
      <c r="CO4374" s="5"/>
      <c r="CP4374" s="5"/>
      <c r="CQ4374" s="5"/>
      <c r="CR4374" s="5"/>
      <c r="CS4374" s="5"/>
      <c r="CT4374" s="5"/>
    </row>
    <row r="4375" spans="1:98" s="6" customFormat="1" x14ac:dyDescent="0.25">
      <c r="A4375" s="12"/>
      <c r="F4375" s="83"/>
      <c r="G4375" s="51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  <c r="BZ4375" s="5"/>
      <c r="CA4375" s="5"/>
      <c r="CB4375" s="5"/>
      <c r="CC4375" s="5"/>
      <c r="CD4375" s="5"/>
      <c r="CE4375" s="5"/>
      <c r="CF4375" s="5"/>
      <c r="CG4375" s="5"/>
      <c r="CH4375" s="5"/>
      <c r="CI4375" s="5"/>
      <c r="CJ4375" s="5"/>
      <c r="CK4375" s="5"/>
      <c r="CL4375" s="5"/>
      <c r="CM4375" s="5"/>
      <c r="CN4375" s="5"/>
      <c r="CO4375" s="5"/>
      <c r="CP4375" s="5"/>
      <c r="CQ4375" s="5"/>
      <c r="CR4375" s="5"/>
      <c r="CS4375" s="5"/>
      <c r="CT4375" s="5"/>
    </row>
    <row r="4376" spans="1:98" s="6" customFormat="1" x14ac:dyDescent="0.25">
      <c r="A4376" s="12"/>
      <c r="F4376" s="83"/>
      <c r="G4376" s="51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  <c r="CI4376" s="5"/>
      <c r="CJ4376" s="5"/>
      <c r="CK4376" s="5"/>
      <c r="CL4376" s="5"/>
      <c r="CM4376" s="5"/>
      <c r="CN4376" s="5"/>
      <c r="CO4376" s="5"/>
      <c r="CP4376" s="5"/>
      <c r="CQ4376" s="5"/>
      <c r="CR4376" s="5"/>
      <c r="CS4376" s="5"/>
      <c r="CT4376" s="5"/>
    </row>
    <row r="4377" spans="1:98" s="6" customFormat="1" x14ac:dyDescent="0.25">
      <c r="A4377" s="12"/>
      <c r="F4377" s="83"/>
      <c r="G4377" s="51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  <c r="BZ4377" s="5"/>
      <c r="CA4377" s="5"/>
      <c r="CB4377" s="5"/>
      <c r="CC4377" s="5"/>
      <c r="CD4377" s="5"/>
      <c r="CE4377" s="5"/>
      <c r="CF4377" s="5"/>
      <c r="CG4377" s="5"/>
      <c r="CH4377" s="5"/>
      <c r="CI4377" s="5"/>
      <c r="CJ4377" s="5"/>
      <c r="CK4377" s="5"/>
      <c r="CL4377" s="5"/>
      <c r="CM4377" s="5"/>
      <c r="CN4377" s="5"/>
      <c r="CO4377" s="5"/>
      <c r="CP4377" s="5"/>
      <c r="CQ4377" s="5"/>
      <c r="CR4377" s="5"/>
      <c r="CS4377" s="5"/>
      <c r="CT4377" s="5"/>
    </row>
    <row r="4378" spans="1:98" s="6" customFormat="1" x14ac:dyDescent="0.25">
      <c r="A4378" s="12"/>
      <c r="F4378" s="83"/>
      <c r="G4378" s="51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  <c r="BZ4378" s="5"/>
      <c r="CA4378" s="5"/>
      <c r="CB4378" s="5"/>
      <c r="CC4378" s="5"/>
      <c r="CD4378" s="5"/>
      <c r="CE4378" s="5"/>
      <c r="CF4378" s="5"/>
      <c r="CG4378" s="5"/>
      <c r="CH4378" s="5"/>
      <c r="CI4378" s="5"/>
      <c r="CJ4378" s="5"/>
      <c r="CK4378" s="5"/>
      <c r="CL4378" s="5"/>
      <c r="CM4378" s="5"/>
      <c r="CN4378" s="5"/>
      <c r="CO4378" s="5"/>
      <c r="CP4378" s="5"/>
      <c r="CQ4378" s="5"/>
      <c r="CR4378" s="5"/>
      <c r="CS4378" s="5"/>
      <c r="CT4378" s="5"/>
    </row>
    <row r="4379" spans="1:98" s="6" customFormat="1" x14ac:dyDescent="0.25">
      <c r="A4379" s="12"/>
      <c r="F4379" s="83"/>
      <c r="G4379" s="51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  <c r="BZ4379" s="5"/>
      <c r="CA4379" s="5"/>
      <c r="CB4379" s="5"/>
      <c r="CC4379" s="5"/>
      <c r="CD4379" s="5"/>
      <c r="CE4379" s="5"/>
      <c r="CF4379" s="5"/>
      <c r="CG4379" s="5"/>
      <c r="CH4379" s="5"/>
      <c r="CI4379" s="5"/>
      <c r="CJ4379" s="5"/>
      <c r="CK4379" s="5"/>
      <c r="CL4379" s="5"/>
      <c r="CM4379" s="5"/>
      <c r="CN4379" s="5"/>
      <c r="CO4379" s="5"/>
      <c r="CP4379" s="5"/>
      <c r="CQ4379" s="5"/>
      <c r="CR4379" s="5"/>
      <c r="CS4379" s="5"/>
      <c r="CT4379" s="5"/>
    </row>
    <row r="4380" spans="1:98" s="6" customFormat="1" x14ac:dyDescent="0.25">
      <c r="A4380" s="12"/>
      <c r="F4380" s="83"/>
      <c r="G4380" s="51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  <c r="CI4380" s="5"/>
      <c r="CJ4380" s="5"/>
      <c r="CK4380" s="5"/>
      <c r="CL4380" s="5"/>
      <c r="CM4380" s="5"/>
      <c r="CN4380" s="5"/>
      <c r="CO4380" s="5"/>
      <c r="CP4380" s="5"/>
      <c r="CQ4380" s="5"/>
      <c r="CR4380" s="5"/>
      <c r="CS4380" s="5"/>
      <c r="CT4380" s="5"/>
    </row>
    <row r="4381" spans="1:98" s="6" customFormat="1" x14ac:dyDescent="0.25">
      <c r="A4381" s="12"/>
      <c r="F4381" s="83"/>
      <c r="G4381" s="51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  <c r="BZ4381" s="5"/>
      <c r="CA4381" s="5"/>
      <c r="CB4381" s="5"/>
      <c r="CC4381" s="5"/>
      <c r="CD4381" s="5"/>
      <c r="CE4381" s="5"/>
      <c r="CF4381" s="5"/>
      <c r="CG4381" s="5"/>
      <c r="CH4381" s="5"/>
      <c r="CI4381" s="5"/>
      <c r="CJ4381" s="5"/>
      <c r="CK4381" s="5"/>
      <c r="CL4381" s="5"/>
      <c r="CM4381" s="5"/>
      <c r="CN4381" s="5"/>
      <c r="CO4381" s="5"/>
      <c r="CP4381" s="5"/>
      <c r="CQ4381" s="5"/>
      <c r="CR4381" s="5"/>
      <c r="CS4381" s="5"/>
      <c r="CT4381" s="5"/>
    </row>
    <row r="4382" spans="1:98" s="6" customFormat="1" x14ac:dyDescent="0.25">
      <c r="A4382" s="12"/>
      <c r="F4382" s="83"/>
      <c r="G4382" s="51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  <c r="BZ4382" s="5"/>
      <c r="CA4382" s="5"/>
      <c r="CB4382" s="5"/>
      <c r="CC4382" s="5"/>
      <c r="CD4382" s="5"/>
      <c r="CE4382" s="5"/>
      <c r="CF4382" s="5"/>
      <c r="CG4382" s="5"/>
      <c r="CH4382" s="5"/>
      <c r="CI4382" s="5"/>
      <c r="CJ4382" s="5"/>
      <c r="CK4382" s="5"/>
      <c r="CL4382" s="5"/>
      <c r="CM4382" s="5"/>
      <c r="CN4382" s="5"/>
      <c r="CO4382" s="5"/>
      <c r="CP4382" s="5"/>
      <c r="CQ4382" s="5"/>
      <c r="CR4382" s="5"/>
      <c r="CS4382" s="5"/>
      <c r="CT4382" s="5"/>
    </row>
    <row r="4383" spans="1:98" s="6" customFormat="1" x14ac:dyDescent="0.25">
      <c r="A4383" s="12"/>
      <c r="F4383" s="83"/>
      <c r="G4383" s="51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  <c r="BZ4383" s="5"/>
      <c r="CA4383" s="5"/>
      <c r="CB4383" s="5"/>
      <c r="CC4383" s="5"/>
      <c r="CD4383" s="5"/>
      <c r="CE4383" s="5"/>
      <c r="CF4383" s="5"/>
      <c r="CG4383" s="5"/>
      <c r="CH4383" s="5"/>
      <c r="CI4383" s="5"/>
      <c r="CJ4383" s="5"/>
      <c r="CK4383" s="5"/>
      <c r="CL4383" s="5"/>
      <c r="CM4383" s="5"/>
      <c r="CN4383" s="5"/>
      <c r="CO4383" s="5"/>
      <c r="CP4383" s="5"/>
      <c r="CQ4383" s="5"/>
      <c r="CR4383" s="5"/>
      <c r="CS4383" s="5"/>
      <c r="CT4383" s="5"/>
    </row>
    <row r="4384" spans="1:98" s="6" customFormat="1" x14ac:dyDescent="0.25">
      <c r="A4384" s="12"/>
      <c r="F4384" s="83"/>
      <c r="G4384" s="51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  <c r="CK4384" s="5"/>
      <c r="CL4384" s="5"/>
      <c r="CM4384" s="5"/>
      <c r="CN4384" s="5"/>
      <c r="CO4384" s="5"/>
      <c r="CP4384" s="5"/>
      <c r="CQ4384" s="5"/>
      <c r="CR4384" s="5"/>
      <c r="CS4384" s="5"/>
      <c r="CT4384" s="5"/>
    </row>
    <row r="4385" spans="1:98" s="6" customFormat="1" x14ac:dyDescent="0.25">
      <c r="A4385" s="12"/>
      <c r="F4385" s="83"/>
      <c r="G4385" s="51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  <c r="BZ4385" s="5"/>
      <c r="CA4385" s="5"/>
      <c r="CB4385" s="5"/>
      <c r="CC4385" s="5"/>
      <c r="CD4385" s="5"/>
      <c r="CE4385" s="5"/>
      <c r="CF4385" s="5"/>
      <c r="CG4385" s="5"/>
      <c r="CH4385" s="5"/>
      <c r="CI4385" s="5"/>
      <c r="CJ4385" s="5"/>
      <c r="CK4385" s="5"/>
      <c r="CL4385" s="5"/>
      <c r="CM4385" s="5"/>
      <c r="CN4385" s="5"/>
      <c r="CO4385" s="5"/>
      <c r="CP4385" s="5"/>
      <c r="CQ4385" s="5"/>
      <c r="CR4385" s="5"/>
      <c r="CS4385" s="5"/>
      <c r="CT4385" s="5"/>
    </row>
    <row r="4386" spans="1:98" s="6" customFormat="1" x14ac:dyDescent="0.25">
      <c r="A4386" s="12"/>
      <c r="F4386" s="83"/>
      <c r="G4386" s="51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  <c r="BZ4386" s="5"/>
      <c r="CA4386" s="5"/>
      <c r="CB4386" s="5"/>
      <c r="CC4386" s="5"/>
      <c r="CD4386" s="5"/>
      <c r="CE4386" s="5"/>
      <c r="CF4386" s="5"/>
      <c r="CG4386" s="5"/>
      <c r="CH4386" s="5"/>
      <c r="CI4386" s="5"/>
      <c r="CJ4386" s="5"/>
      <c r="CK4386" s="5"/>
      <c r="CL4386" s="5"/>
      <c r="CM4386" s="5"/>
      <c r="CN4386" s="5"/>
      <c r="CO4386" s="5"/>
      <c r="CP4386" s="5"/>
      <c r="CQ4386" s="5"/>
      <c r="CR4386" s="5"/>
      <c r="CS4386" s="5"/>
      <c r="CT4386" s="5"/>
    </row>
    <row r="4387" spans="1:98" s="6" customFormat="1" x14ac:dyDescent="0.25">
      <c r="A4387" s="12"/>
      <c r="F4387" s="83"/>
      <c r="G4387" s="51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  <c r="BZ4387" s="5"/>
      <c r="CA4387" s="5"/>
      <c r="CB4387" s="5"/>
      <c r="CC4387" s="5"/>
      <c r="CD4387" s="5"/>
      <c r="CE4387" s="5"/>
      <c r="CF4387" s="5"/>
      <c r="CG4387" s="5"/>
      <c r="CH4387" s="5"/>
      <c r="CI4387" s="5"/>
      <c r="CJ4387" s="5"/>
      <c r="CK4387" s="5"/>
      <c r="CL4387" s="5"/>
      <c r="CM4387" s="5"/>
      <c r="CN4387" s="5"/>
      <c r="CO4387" s="5"/>
      <c r="CP4387" s="5"/>
      <c r="CQ4387" s="5"/>
      <c r="CR4387" s="5"/>
      <c r="CS4387" s="5"/>
      <c r="CT4387" s="5"/>
    </row>
    <row r="4388" spans="1:98" s="6" customFormat="1" x14ac:dyDescent="0.25">
      <c r="A4388" s="12"/>
      <c r="F4388" s="83"/>
      <c r="G4388" s="51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  <c r="BZ4388" s="5"/>
      <c r="CA4388" s="5"/>
      <c r="CB4388" s="5"/>
      <c r="CC4388" s="5"/>
      <c r="CD4388" s="5"/>
      <c r="CE4388" s="5"/>
      <c r="CF4388" s="5"/>
      <c r="CG4388" s="5"/>
      <c r="CH4388" s="5"/>
      <c r="CI4388" s="5"/>
      <c r="CJ4388" s="5"/>
      <c r="CK4388" s="5"/>
      <c r="CL4388" s="5"/>
      <c r="CM4388" s="5"/>
      <c r="CN4388" s="5"/>
      <c r="CO4388" s="5"/>
      <c r="CP4388" s="5"/>
      <c r="CQ4388" s="5"/>
      <c r="CR4388" s="5"/>
      <c r="CS4388" s="5"/>
      <c r="CT4388" s="5"/>
    </row>
    <row r="4389" spans="1:98" s="6" customFormat="1" x14ac:dyDescent="0.25">
      <c r="A4389" s="12"/>
      <c r="F4389" s="83"/>
      <c r="G4389" s="51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  <c r="BZ4389" s="5"/>
      <c r="CA4389" s="5"/>
      <c r="CB4389" s="5"/>
      <c r="CC4389" s="5"/>
      <c r="CD4389" s="5"/>
      <c r="CE4389" s="5"/>
      <c r="CF4389" s="5"/>
      <c r="CG4389" s="5"/>
      <c r="CH4389" s="5"/>
      <c r="CI4389" s="5"/>
      <c r="CJ4389" s="5"/>
      <c r="CK4389" s="5"/>
      <c r="CL4389" s="5"/>
      <c r="CM4389" s="5"/>
      <c r="CN4389" s="5"/>
      <c r="CO4389" s="5"/>
      <c r="CP4389" s="5"/>
      <c r="CQ4389" s="5"/>
      <c r="CR4389" s="5"/>
      <c r="CS4389" s="5"/>
      <c r="CT4389" s="5"/>
    </row>
    <row r="4390" spans="1:98" s="6" customFormat="1" x14ac:dyDescent="0.25">
      <c r="A4390" s="12"/>
      <c r="F4390" s="83"/>
      <c r="G4390" s="51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  <c r="BZ4390" s="5"/>
      <c r="CA4390" s="5"/>
      <c r="CB4390" s="5"/>
      <c r="CC4390" s="5"/>
      <c r="CD4390" s="5"/>
      <c r="CE4390" s="5"/>
      <c r="CF4390" s="5"/>
      <c r="CG4390" s="5"/>
      <c r="CH4390" s="5"/>
      <c r="CI4390" s="5"/>
      <c r="CJ4390" s="5"/>
      <c r="CK4390" s="5"/>
      <c r="CL4390" s="5"/>
      <c r="CM4390" s="5"/>
      <c r="CN4390" s="5"/>
      <c r="CO4390" s="5"/>
      <c r="CP4390" s="5"/>
      <c r="CQ4390" s="5"/>
      <c r="CR4390" s="5"/>
      <c r="CS4390" s="5"/>
      <c r="CT4390" s="5"/>
    </row>
    <row r="4391" spans="1:98" s="6" customFormat="1" x14ac:dyDescent="0.25">
      <c r="A4391" s="12"/>
      <c r="F4391" s="83"/>
      <c r="G4391" s="51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  <c r="BZ4391" s="5"/>
      <c r="CA4391" s="5"/>
      <c r="CB4391" s="5"/>
      <c r="CC4391" s="5"/>
      <c r="CD4391" s="5"/>
      <c r="CE4391" s="5"/>
      <c r="CF4391" s="5"/>
      <c r="CG4391" s="5"/>
      <c r="CH4391" s="5"/>
      <c r="CI4391" s="5"/>
      <c r="CJ4391" s="5"/>
      <c r="CK4391" s="5"/>
      <c r="CL4391" s="5"/>
      <c r="CM4391" s="5"/>
      <c r="CN4391" s="5"/>
      <c r="CO4391" s="5"/>
      <c r="CP4391" s="5"/>
      <c r="CQ4391" s="5"/>
      <c r="CR4391" s="5"/>
      <c r="CS4391" s="5"/>
      <c r="CT4391" s="5"/>
    </row>
    <row r="4392" spans="1:98" s="6" customFormat="1" x14ac:dyDescent="0.25">
      <c r="A4392" s="12"/>
      <c r="F4392" s="83"/>
      <c r="G4392" s="51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  <c r="BZ4392" s="5"/>
      <c r="CA4392" s="5"/>
      <c r="CB4392" s="5"/>
      <c r="CC4392" s="5"/>
      <c r="CD4392" s="5"/>
      <c r="CE4392" s="5"/>
      <c r="CF4392" s="5"/>
      <c r="CG4392" s="5"/>
      <c r="CH4392" s="5"/>
      <c r="CI4392" s="5"/>
      <c r="CJ4392" s="5"/>
      <c r="CK4392" s="5"/>
      <c r="CL4392" s="5"/>
      <c r="CM4392" s="5"/>
      <c r="CN4392" s="5"/>
      <c r="CO4392" s="5"/>
      <c r="CP4392" s="5"/>
      <c r="CQ4392" s="5"/>
      <c r="CR4392" s="5"/>
      <c r="CS4392" s="5"/>
      <c r="CT4392" s="5"/>
    </row>
    <row r="4393" spans="1:98" s="6" customFormat="1" x14ac:dyDescent="0.25">
      <c r="A4393" s="12"/>
      <c r="F4393" s="83"/>
      <c r="G4393" s="51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  <c r="CK4393" s="5"/>
      <c r="CL4393" s="5"/>
      <c r="CM4393" s="5"/>
      <c r="CN4393" s="5"/>
      <c r="CO4393" s="5"/>
      <c r="CP4393" s="5"/>
      <c r="CQ4393" s="5"/>
      <c r="CR4393" s="5"/>
      <c r="CS4393" s="5"/>
      <c r="CT4393" s="5"/>
    </row>
    <row r="4394" spans="1:98" s="6" customFormat="1" x14ac:dyDescent="0.25">
      <c r="A4394" s="12"/>
      <c r="F4394" s="83"/>
      <c r="G4394" s="51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  <c r="BZ4394" s="5"/>
      <c r="CA4394" s="5"/>
      <c r="CB4394" s="5"/>
      <c r="CC4394" s="5"/>
      <c r="CD4394" s="5"/>
      <c r="CE4394" s="5"/>
      <c r="CF4394" s="5"/>
      <c r="CG4394" s="5"/>
      <c r="CH4394" s="5"/>
      <c r="CI4394" s="5"/>
      <c r="CJ4394" s="5"/>
      <c r="CK4394" s="5"/>
      <c r="CL4394" s="5"/>
      <c r="CM4394" s="5"/>
      <c r="CN4394" s="5"/>
      <c r="CO4394" s="5"/>
      <c r="CP4394" s="5"/>
      <c r="CQ4394" s="5"/>
      <c r="CR4394" s="5"/>
      <c r="CS4394" s="5"/>
      <c r="CT4394" s="5"/>
    </row>
    <row r="4395" spans="1:98" s="6" customFormat="1" x14ac:dyDescent="0.25">
      <c r="A4395" s="12"/>
      <c r="F4395" s="83"/>
      <c r="G4395" s="51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  <c r="BZ4395" s="5"/>
      <c r="CA4395" s="5"/>
      <c r="CB4395" s="5"/>
      <c r="CC4395" s="5"/>
      <c r="CD4395" s="5"/>
      <c r="CE4395" s="5"/>
      <c r="CF4395" s="5"/>
      <c r="CG4395" s="5"/>
      <c r="CH4395" s="5"/>
      <c r="CI4395" s="5"/>
      <c r="CJ4395" s="5"/>
      <c r="CK4395" s="5"/>
      <c r="CL4395" s="5"/>
      <c r="CM4395" s="5"/>
      <c r="CN4395" s="5"/>
      <c r="CO4395" s="5"/>
      <c r="CP4395" s="5"/>
      <c r="CQ4395" s="5"/>
      <c r="CR4395" s="5"/>
      <c r="CS4395" s="5"/>
      <c r="CT4395" s="5"/>
    </row>
    <row r="4396" spans="1:98" s="6" customFormat="1" x14ac:dyDescent="0.25">
      <c r="A4396" s="12"/>
      <c r="F4396" s="83"/>
      <c r="G4396" s="51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  <c r="BZ4396" s="5"/>
      <c r="CA4396" s="5"/>
      <c r="CB4396" s="5"/>
      <c r="CC4396" s="5"/>
      <c r="CD4396" s="5"/>
      <c r="CE4396" s="5"/>
      <c r="CF4396" s="5"/>
      <c r="CG4396" s="5"/>
      <c r="CH4396" s="5"/>
      <c r="CI4396" s="5"/>
      <c r="CJ4396" s="5"/>
      <c r="CK4396" s="5"/>
      <c r="CL4396" s="5"/>
      <c r="CM4396" s="5"/>
      <c r="CN4396" s="5"/>
      <c r="CO4396" s="5"/>
      <c r="CP4396" s="5"/>
      <c r="CQ4396" s="5"/>
      <c r="CR4396" s="5"/>
      <c r="CS4396" s="5"/>
      <c r="CT4396" s="5"/>
    </row>
    <row r="4397" spans="1:98" s="6" customFormat="1" x14ac:dyDescent="0.25">
      <c r="A4397" s="12"/>
      <c r="F4397" s="83"/>
      <c r="G4397" s="51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  <c r="BZ4397" s="5"/>
      <c r="CA4397" s="5"/>
      <c r="CB4397" s="5"/>
      <c r="CC4397" s="5"/>
      <c r="CD4397" s="5"/>
      <c r="CE4397" s="5"/>
      <c r="CF4397" s="5"/>
      <c r="CG4397" s="5"/>
      <c r="CH4397" s="5"/>
      <c r="CI4397" s="5"/>
      <c r="CJ4397" s="5"/>
      <c r="CK4397" s="5"/>
      <c r="CL4397" s="5"/>
      <c r="CM4397" s="5"/>
      <c r="CN4397" s="5"/>
      <c r="CO4397" s="5"/>
      <c r="CP4397" s="5"/>
      <c r="CQ4397" s="5"/>
      <c r="CR4397" s="5"/>
      <c r="CS4397" s="5"/>
      <c r="CT4397" s="5"/>
    </row>
    <row r="4398" spans="1:98" s="6" customFormat="1" x14ac:dyDescent="0.25">
      <c r="A4398" s="12"/>
      <c r="F4398" s="83"/>
      <c r="G4398" s="51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  <c r="CK4398" s="5"/>
      <c r="CL4398" s="5"/>
      <c r="CM4398" s="5"/>
      <c r="CN4398" s="5"/>
      <c r="CO4398" s="5"/>
      <c r="CP4398" s="5"/>
      <c r="CQ4398" s="5"/>
      <c r="CR4398" s="5"/>
      <c r="CS4398" s="5"/>
      <c r="CT4398" s="5"/>
    </row>
    <row r="4399" spans="1:98" s="6" customFormat="1" x14ac:dyDescent="0.25">
      <c r="A4399" s="12"/>
      <c r="F4399" s="83"/>
      <c r="G4399" s="51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  <c r="BZ4399" s="5"/>
      <c r="CA4399" s="5"/>
      <c r="CB4399" s="5"/>
      <c r="CC4399" s="5"/>
      <c r="CD4399" s="5"/>
      <c r="CE4399" s="5"/>
      <c r="CF4399" s="5"/>
      <c r="CG4399" s="5"/>
      <c r="CH4399" s="5"/>
      <c r="CI4399" s="5"/>
      <c r="CJ4399" s="5"/>
      <c r="CK4399" s="5"/>
      <c r="CL4399" s="5"/>
      <c r="CM4399" s="5"/>
      <c r="CN4399" s="5"/>
      <c r="CO4399" s="5"/>
      <c r="CP4399" s="5"/>
      <c r="CQ4399" s="5"/>
      <c r="CR4399" s="5"/>
      <c r="CS4399" s="5"/>
      <c r="CT4399" s="5"/>
    </row>
    <row r="4400" spans="1:98" s="6" customFormat="1" x14ac:dyDescent="0.25">
      <c r="A4400" s="12"/>
      <c r="F4400" s="83"/>
      <c r="G4400" s="51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  <c r="BZ4400" s="5"/>
      <c r="CA4400" s="5"/>
      <c r="CB4400" s="5"/>
      <c r="CC4400" s="5"/>
      <c r="CD4400" s="5"/>
      <c r="CE4400" s="5"/>
      <c r="CF4400" s="5"/>
      <c r="CG4400" s="5"/>
      <c r="CH4400" s="5"/>
      <c r="CI4400" s="5"/>
      <c r="CJ4400" s="5"/>
      <c r="CK4400" s="5"/>
      <c r="CL4400" s="5"/>
      <c r="CM4400" s="5"/>
      <c r="CN4400" s="5"/>
      <c r="CO4400" s="5"/>
      <c r="CP4400" s="5"/>
      <c r="CQ4400" s="5"/>
      <c r="CR4400" s="5"/>
      <c r="CS4400" s="5"/>
      <c r="CT4400" s="5"/>
    </row>
    <row r="4401" spans="1:98" s="6" customFormat="1" x14ac:dyDescent="0.25">
      <c r="A4401" s="12"/>
      <c r="F4401" s="83"/>
      <c r="G4401" s="51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  <c r="BZ4401" s="5"/>
      <c r="CA4401" s="5"/>
      <c r="CB4401" s="5"/>
      <c r="CC4401" s="5"/>
      <c r="CD4401" s="5"/>
      <c r="CE4401" s="5"/>
      <c r="CF4401" s="5"/>
      <c r="CG4401" s="5"/>
      <c r="CH4401" s="5"/>
      <c r="CI4401" s="5"/>
      <c r="CJ4401" s="5"/>
      <c r="CK4401" s="5"/>
      <c r="CL4401" s="5"/>
      <c r="CM4401" s="5"/>
      <c r="CN4401" s="5"/>
      <c r="CO4401" s="5"/>
      <c r="CP4401" s="5"/>
      <c r="CQ4401" s="5"/>
      <c r="CR4401" s="5"/>
      <c r="CS4401" s="5"/>
      <c r="CT4401" s="5"/>
    </row>
    <row r="4402" spans="1:98" s="6" customFormat="1" x14ac:dyDescent="0.25">
      <c r="A4402" s="12"/>
      <c r="F4402" s="83"/>
      <c r="G4402" s="51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  <c r="BZ4402" s="5"/>
      <c r="CA4402" s="5"/>
      <c r="CB4402" s="5"/>
      <c r="CC4402" s="5"/>
      <c r="CD4402" s="5"/>
      <c r="CE4402" s="5"/>
      <c r="CF4402" s="5"/>
      <c r="CG4402" s="5"/>
      <c r="CH4402" s="5"/>
      <c r="CI4402" s="5"/>
      <c r="CJ4402" s="5"/>
      <c r="CK4402" s="5"/>
      <c r="CL4402" s="5"/>
      <c r="CM4402" s="5"/>
      <c r="CN4402" s="5"/>
      <c r="CO4402" s="5"/>
      <c r="CP4402" s="5"/>
      <c r="CQ4402" s="5"/>
      <c r="CR4402" s="5"/>
      <c r="CS4402" s="5"/>
      <c r="CT4402" s="5"/>
    </row>
    <row r="4403" spans="1:98" s="6" customFormat="1" x14ac:dyDescent="0.25">
      <c r="A4403" s="12"/>
      <c r="F4403" s="83"/>
      <c r="G4403" s="51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  <c r="BZ4403" s="5"/>
      <c r="CA4403" s="5"/>
      <c r="CB4403" s="5"/>
      <c r="CC4403" s="5"/>
      <c r="CD4403" s="5"/>
      <c r="CE4403" s="5"/>
      <c r="CF4403" s="5"/>
      <c r="CG4403" s="5"/>
      <c r="CH4403" s="5"/>
      <c r="CI4403" s="5"/>
      <c r="CJ4403" s="5"/>
      <c r="CK4403" s="5"/>
      <c r="CL4403" s="5"/>
      <c r="CM4403" s="5"/>
      <c r="CN4403" s="5"/>
      <c r="CO4403" s="5"/>
      <c r="CP4403" s="5"/>
      <c r="CQ4403" s="5"/>
      <c r="CR4403" s="5"/>
      <c r="CS4403" s="5"/>
      <c r="CT4403" s="5"/>
    </row>
    <row r="4404" spans="1:98" s="6" customFormat="1" x14ac:dyDescent="0.25">
      <c r="A4404" s="12"/>
      <c r="F4404" s="83"/>
      <c r="G4404" s="51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  <c r="BZ4404" s="5"/>
      <c r="CA4404" s="5"/>
      <c r="CB4404" s="5"/>
      <c r="CC4404" s="5"/>
      <c r="CD4404" s="5"/>
      <c r="CE4404" s="5"/>
      <c r="CF4404" s="5"/>
      <c r="CG4404" s="5"/>
      <c r="CH4404" s="5"/>
      <c r="CI4404" s="5"/>
      <c r="CJ4404" s="5"/>
      <c r="CK4404" s="5"/>
      <c r="CL4404" s="5"/>
      <c r="CM4404" s="5"/>
      <c r="CN4404" s="5"/>
      <c r="CO4404" s="5"/>
      <c r="CP4404" s="5"/>
      <c r="CQ4404" s="5"/>
      <c r="CR4404" s="5"/>
      <c r="CS4404" s="5"/>
      <c r="CT4404" s="5"/>
    </row>
    <row r="4405" spans="1:98" s="6" customFormat="1" x14ac:dyDescent="0.25">
      <c r="A4405" s="12"/>
      <c r="F4405" s="83"/>
      <c r="G4405" s="51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  <c r="BZ4405" s="5"/>
      <c r="CA4405" s="5"/>
      <c r="CB4405" s="5"/>
      <c r="CC4405" s="5"/>
      <c r="CD4405" s="5"/>
      <c r="CE4405" s="5"/>
      <c r="CF4405" s="5"/>
      <c r="CG4405" s="5"/>
      <c r="CH4405" s="5"/>
      <c r="CI4405" s="5"/>
      <c r="CJ4405" s="5"/>
      <c r="CK4405" s="5"/>
      <c r="CL4405" s="5"/>
      <c r="CM4405" s="5"/>
      <c r="CN4405" s="5"/>
      <c r="CO4405" s="5"/>
      <c r="CP4405" s="5"/>
      <c r="CQ4405" s="5"/>
      <c r="CR4405" s="5"/>
      <c r="CS4405" s="5"/>
      <c r="CT4405" s="5"/>
    </row>
    <row r="4406" spans="1:98" s="6" customFormat="1" x14ac:dyDescent="0.25">
      <c r="A4406" s="12"/>
      <c r="F4406" s="83"/>
      <c r="G4406" s="51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  <c r="BZ4406" s="5"/>
      <c r="CA4406" s="5"/>
      <c r="CB4406" s="5"/>
      <c r="CC4406" s="5"/>
      <c r="CD4406" s="5"/>
      <c r="CE4406" s="5"/>
      <c r="CF4406" s="5"/>
      <c r="CG4406" s="5"/>
      <c r="CH4406" s="5"/>
      <c r="CI4406" s="5"/>
      <c r="CJ4406" s="5"/>
      <c r="CK4406" s="5"/>
      <c r="CL4406" s="5"/>
      <c r="CM4406" s="5"/>
      <c r="CN4406" s="5"/>
      <c r="CO4406" s="5"/>
      <c r="CP4406" s="5"/>
      <c r="CQ4406" s="5"/>
      <c r="CR4406" s="5"/>
      <c r="CS4406" s="5"/>
      <c r="CT4406" s="5"/>
    </row>
    <row r="4407" spans="1:98" s="6" customFormat="1" x14ac:dyDescent="0.25">
      <c r="A4407" s="12"/>
      <c r="F4407" s="83"/>
      <c r="G4407" s="51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  <c r="BZ4407" s="5"/>
      <c r="CA4407" s="5"/>
      <c r="CB4407" s="5"/>
      <c r="CC4407" s="5"/>
      <c r="CD4407" s="5"/>
      <c r="CE4407" s="5"/>
      <c r="CF4407" s="5"/>
      <c r="CG4407" s="5"/>
      <c r="CH4407" s="5"/>
      <c r="CI4407" s="5"/>
      <c r="CJ4407" s="5"/>
      <c r="CK4407" s="5"/>
      <c r="CL4407" s="5"/>
      <c r="CM4407" s="5"/>
      <c r="CN4407" s="5"/>
      <c r="CO4407" s="5"/>
      <c r="CP4407" s="5"/>
      <c r="CQ4407" s="5"/>
      <c r="CR4407" s="5"/>
      <c r="CS4407" s="5"/>
      <c r="CT4407" s="5"/>
    </row>
    <row r="4408" spans="1:98" s="6" customFormat="1" x14ac:dyDescent="0.25">
      <c r="A4408" s="12"/>
      <c r="F4408" s="83"/>
      <c r="G4408" s="51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  <c r="BZ4408" s="5"/>
      <c r="CA4408" s="5"/>
      <c r="CB4408" s="5"/>
      <c r="CC4408" s="5"/>
      <c r="CD4408" s="5"/>
      <c r="CE4408" s="5"/>
      <c r="CF4408" s="5"/>
      <c r="CG4408" s="5"/>
      <c r="CH4408" s="5"/>
      <c r="CI4408" s="5"/>
      <c r="CJ4408" s="5"/>
      <c r="CK4408" s="5"/>
      <c r="CL4408" s="5"/>
      <c r="CM4408" s="5"/>
      <c r="CN4408" s="5"/>
      <c r="CO4408" s="5"/>
      <c r="CP4408" s="5"/>
      <c r="CQ4408" s="5"/>
      <c r="CR4408" s="5"/>
      <c r="CS4408" s="5"/>
      <c r="CT4408" s="5"/>
    </row>
    <row r="4409" spans="1:98" s="6" customFormat="1" x14ac:dyDescent="0.25">
      <c r="A4409" s="12"/>
      <c r="F4409" s="83"/>
      <c r="G4409" s="51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  <c r="BZ4409" s="5"/>
      <c r="CA4409" s="5"/>
      <c r="CB4409" s="5"/>
      <c r="CC4409" s="5"/>
      <c r="CD4409" s="5"/>
      <c r="CE4409" s="5"/>
      <c r="CF4409" s="5"/>
      <c r="CG4409" s="5"/>
      <c r="CH4409" s="5"/>
      <c r="CI4409" s="5"/>
      <c r="CJ4409" s="5"/>
      <c r="CK4409" s="5"/>
      <c r="CL4409" s="5"/>
      <c r="CM4409" s="5"/>
      <c r="CN4409" s="5"/>
      <c r="CO4409" s="5"/>
      <c r="CP4409" s="5"/>
      <c r="CQ4409" s="5"/>
      <c r="CR4409" s="5"/>
      <c r="CS4409" s="5"/>
      <c r="CT4409" s="5"/>
    </row>
    <row r="4410" spans="1:98" s="6" customFormat="1" x14ac:dyDescent="0.25">
      <c r="A4410" s="12"/>
      <c r="F4410" s="83"/>
      <c r="G4410" s="51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  <c r="BZ4410" s="5"/>
      <c r="CA4410" s="5"/>
      <c r="CB4410" s="5"/>
      <c r="CC4410" s="5"/>
      <c r="CD4410" s="5"/>
      <c r="CE4410" s="5"/>
      <c r="CF4410" s="5"/>
      <c r="CG4410" s="5"/>
      <c r="CH4410" s="5"/>
      <c r="CI4410" s="5"/>
      <c r="CJ4410" s="5"/>
      <c r="CK4410" s="5"/>
      <c r="CL4410" s="5"/>
      <c r="CM4410" s="5"/>
      <c r="CN4410" s="5"/>
      <c r="CO4410" s="5"/>
      <c r="CP4410" s="5"/>
      <c r="CQ4410" s="5"/>
      <c r="CR4410" s="5"/>
      <c r="CS4410" s="5"/>
      <c r="CT4410" s="5"/>
    </row>
    <row r="4411" spans="1:98" s="6" customFormat="1" x14ac:dyDescent="0.25">
      <c r="A4411" s="12"/>
      <c r="F4411" s="83"/>
      <c r="G4411" s="51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  <c r="BZ4411" s="5"/>
      <c r="CA4411" s="5"/>
      <c r="CB4411" s="5"/>
      <c r="CC4411" s="5"/>
      <c r="CD4411" s="5"/>
      <c r="CE4411" s="5"/>
      <c r="CF4411" s="5"/>
      <c r="CG4411" s="5"/>
      <c r="CH4411" s="5"/>
      <c r="CI4411" s="5"/>
      <c r="CJ4411" s="5"/>
      <c r="CK4411" s="5"/>
      <c r="CL4411" s="5"/>
      <c r="CM4411" s="5"/>
      <c r="CN4411" s="5"/>
      <c r="CO4411" s="5"/>
      <c r="CP4411" s="5"/>
      <c r="CQ4411" s="5"/>
      <c r="CR4411" s="5"/>
      <c r="CS4411" s="5"/>
      <c r="CT4411" s="5"/>
    </row>
    <row r="4412" spans="1:98" s="6" customFormat="1" x14ac:dyDescent="0.25">
      <c r="A4412" s="12"/>
      <c r="F4412" s="83"/>
      <c r="G4412" s="51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  <c r="BZ4412" s="5"/>
      <c r="CA4412" s="5"/>
      <c r="CB4412" s="5"/>
      <c r="CC4412" s="5"/>
      <c r="CD4412" s="5"/>
      <c r="CE4412" s="5"/>
      <c r="CF4412" s="5"/>
      <c r="CG4412" s="5"/>
      <c r="CH4412" s="5"/>
      <c r="CI4412" s="5"/>
      <c r="CJ4412" s="5"/>
      <c r="CK4412" s="5"/>
      <c r="CL4412" s="5"/>
      <c r="CM4412" s="5"/>
      <c r="CN4412" s="5"/>
      <c r="CO4412" s="5"/>
      <c r="CP4412" s="5"/>
      <c r="CQ4412" s="5"/>
      <c r="CR4412" s="5"/>
      <c r="CS4412" s="5"/>
      <c r="CT4412" s="5"/>
    </row>
    <row r="4413" spans="1:98" s="6" customFormat="1" x14ac:dyDescent="0.25">
      <c r="A4413" s="12"/>
      <c r="F4413" s="83"/>
      <c r="G4413" s="51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  <c r="BZ4413" s="5"/>
      <c r="CA4413" s="5"/>
      <c r="CB4413" s="5"/>
      <c r="CC4413" s="5"/>
      <c r="CD4413" s="5"/>
      <c r="CE4413" s="5"/>
      <c r="CF4413" s="5"/>
      <c r="CG4413" s="5"/>
      <c r="CH4413" s="5"/>
      <c r="CI4413" s="5"/>
      <c r="CJ4413" s="5"/>
      <c r="CK4413" s="5"/>
      <c r="CL4413" s="5"/>
      <c r="CM4413" s="5"/>
      <c r="CN4413" s="5"/>
      <c r="CO4413" s="5"/>
      <c r="CP4413" s="5"/>
      <c r="CQ4413" s="5"/>
      <c r="CR4413" s="5"/>
      <c r="CS4413" s="5"/>
      <c r="CT4413" s="5"/>
    </row>
    <row r="4414" spans="1:98" s="6" customFormat="1" x14ac:dyDescent="0.25">
      <c r="A4414" s="12"/>
      <c r="F4414" s="83"/>
      <c r="G4414" s="51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  <c r="BZ4414" s="5"/>
      <c r="CA4414" s="5"/>
      <c r="CB4414" s="5"/>
      <c r="CC4414" s="5"/>
      <c r="CD4414" s="5"/>
      <c r="CE4414" s="5"/>
      <c r="CF4414" s="5"/>
      <c r="CG4414" s="5"/>
      <c r="CH4414" s="5"/>
      <c r="CI4414" s="5"/>
      <c r="CJ4414" s="5"/>
      <c r="CK4414" s="5"/>
      <c r="CL4414" s="5"/>
      <c r="CM4414" s="5"/>
      <c r="CN4414" s="5"/>
      <c r="CO4414" s="5"/>
      <c r="CP4414" s="5"/>
      <c r="CQ4414" s="5"/>
      <c r="CR4414" s="5"/>
      <c r="CS4414" s="5"/>
      <c r="CT4414" s="5"/>
    </row>
    <row r="4415" spans="1:98" s="6" customFormat="1" x14ac:dyDescent="0.25">
      <c r="A4415" s="12"/>
      <c r="F4415" s="83"/>
      <c r="G4415" s="51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  <c r="BZ4415" s="5"/>
      <c r="CA4415" s="5"/>
      <c r="CB4415" s="5"/>
      <c r="CC4415" s="5"/>
      <c r="CD4415" s="5"/>
      <c r="CE4415" s="5"/>
      <c r="CF4415" s="5"/>
      <c r="CG4415" s="5"/>
      <c r="CH4415" s="5"/>
      <c r="CI4415" s="5"/>
      <c r="CJ4415" s="5"/>
      <c r="CK4415" s="5"/>
      <c r="CL4415" s="5"/>
      <c r="CM4415" s="5"/>
      <c r="CN4415" s="5"/>
      <c r="CO4415" s="5"/>
      <c r="CP4415" s="5"/>
      <c r="CQ4415" s="5"/>
      <c r="CR4415" s="5"/>
      <c r="CS4415" s="5"/>
      <c r="CT4415" s="5"/>
    </row>
    <row r="4416" spans="1:98" s="6" customFormat="1" x14ac:dyDescent="0.25">
      <c r="A4416" s="12"/>
      <c r="F4416" s="83"/>
      <c r="G4416" s="51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  <c r="BZ4416" s="5"/>
      <c r="CA4416" s="5"/>
      <c r="CB4416" s="5"/>
      <c r="CC4416" s="5"/>
      <c r="CD4416" s="5"/>
      <c r="CE4416" s="5"/>
      <c r="CF4416" s="5"/>
      <c r="CG4416" s="5"/>
      <c r="CH4416" s="5"/>
      <c r="CI4416" s="5"/>
      <c r="CJ4416" s="5"/>
      <c r="CK4416" s="5"/>
      <c r="CL4416" s="5"/>
      <c r="CM4416" s="5"/>
      <c r="CN4416" s="5"/>
      <c r="CO4416" s="5"/>
      <c r="CP4416" s="5"/>
      <c r="CQ4416" s="5"/>
      <c r="CR4416" s="5"/>
      <c r="CS4416" s="5"/>
      <c r="CT4416" s="5"/>
    </row>
    <row r="4417" spans="1:98" s="6" customFormat="1" x14ac:dyDescent="0.25">
      <c r="A4417" s="12"/>
      <c r="F4417" s="83"/>
      <c r="G4417" s="51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  <c r="BZ4417" s="5"/>
      <c r="CA4417" s="5"/>
      <c r="CB4417" s="5"/>
      <c r="CC4417" s="5"/>
      <c r="CD4417" s="5"/>
      <c r="CE4417" s="5"/>
      <c r="CF4417" s="5"/>
      <c r="CG4417" s="5"/>
      <c r="CH4417" s="5"/>
      <c r="CI4417" s="5"/>
      <c r="CJ4417" s="5"/>
      <c r="CK4417" s="5"/>
      <c r="CL4417" s="5"/>
      <c r="CM4417" s="5"/>
      <c r="CN4417" s="5"/>
      <c r="CO4417" s="5"/>
      <c r="CP4417" s="5"/>
      <c r="CQ4417" s="5"/>
      <c r="CR4417" s="5"/>
      <c r="CS4417" s="5"/>
      <c r="CT4417" s="5"/>
    </row>
    <row r="4418" spans="1:98" s="6" customFormat="1" x14ac:dyDescent="0.25">
      <c r="A4418" s="12"/>
      <c r="F4418" s="83"/>
      <c r="G4418" s="51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  <c r="BZ4418" s="5"/>
      <c r="CA4418" s="5"/>
      <c r="CB4418" s="5"/>
      <c r="CC4418" s="5"/>
      <c r="CD4418" s="5"/>
      <c r="CE4418" s="5"/>
      <c r="CF4418" s="5"/>
      <c r="CG4418" s="5"/>
      <c r="CH4418" s="5"/>
      <c r="CI4418" s="5"/>
      <c r="CJ4418" s="5"/>
      <c r="CK4418" s="5"/>
      <c r="CL4418" s="5"/>
      <c r="CM4418" s="5"/>
      <c r="CN4418" s="5"/>
      <c r="CO4418" s="5"/>
      <c r="CP4418" s="5"/>
      <c r="CQ4418" s="5"/>
      <c r="CR4418" s="5"/>
      <c r="CS4418" s="5"/>
      <c r="CT4418" s="5"/>
    </row>
    <row r="4419" spans="1:98" s="6" customFormat="1" x14ac:dyDescent="0.25">
      <c r="A4419" s="12"/>
      <c r="F4419" s="83"/>
      <c r="G4419" s="51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  <c r="BZ4419" s="5"/>
      <c r="CA4419" s="5"/>
      <c r="CB4419" s="5"/>
      <c r="CC4419" s="5"/>
      <c r="CD4419" s="5"/>
      <c r="CE4419" s="5"/>
      <c r="CF4419" s="5"/>
      <c r="CG4419" s="5"/>
      <c r="CH4419" s="5"/>
      <c r="CI4419" s="5"/>
      <c r="CJ4419" s="5"/>
      <c r="CK4419" s="5"/>
      <c r="CL4419" s="5"/>
      <c r="CM4419" s="5"/>
      <c r="CN4419" s="5"/>
      <c r="CO4419" s="5"/>
      <c r="CP4419" s="5"/>
      <c r="CQ4419" s="5"/>
      <c r="CR4419" s="5"/>
      <c r="CS4419" s="5"/>
      <c r="CT4419" s="5"/>
    </row>
    <row r="4420" spans="1:98" s="6" customFormat="1" x14ac:dyDescent="0.25">
      <c r="A4420" s="12"/>
      <c r="F4420" s="83"/>
      <c r="G4420" s="51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  <c r="BZ4420" s="5"/>
      <c r="CA4420" s="5"/>
      <c r="CB4420" s="5"/>
      <c r="CC4420" s="5"/>
      <c r="CD4420" s="5"/>
      <c r="CE4420" s="5"/>
      <c r="CF4420" s="5"/>
      <c r="CG4420" s="5"/>
      <c r="CH4420" s="5"/>
      <c r="CI4420" s="5"/>
      <c r="CJ4420" s="5"/>
      <c r="CK4420" s="5"/>
      <c r="CL4420" s="5"/>
      <c r="CM4420" s="5"/>
      <c r="CN4420" s="5"/>
      <c r="CO4420" s="5"/>
      <c r="CP4420" s="5"/>
      <c r="CQ4420" s="5"/>
      <c r="CR4420" s="5"/>
      <c r="CS4420" s="5"/>
      <c r="CT4420" s="5"/>
    </row>
    <row r="4421" spans="1:98" s="6" customFormat="1" x14ac:dyDescent="0.25">
      <c r="A4421" s="12"/>
      <c r="F4421" s="83"/>
      <c r="G4421" s="51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  <c r="BZ4421" s="5"/>
      <c r="CA4421" s="5"/>
      <c r="CB4421" s="5"/>
      <c r="CC4421" s="5"/>
      <c r="CD4421" s="5"/>
      <c r="CE4421" s="5"/>
      <c r="CF4421" s="5"/>
      <c r="CG4421" s="5"/>
      <c r="CH4421" s="5"/>
      <c r="CI4421" s="5"/>
      <c r="CJ4421" s="5"/>
      <c r="CK4421" s="5"/>
      <c r="CL4421" s="5"/>
      <c r="CM4421" s="5"/>
      <c r="CN4421" s="5"/>
      <c r="CO4421" s="5"/>
      <c r="CP4421" s="5"/>
      <c r="CQ4421" s="5"/>
      <c r="CR4421" s="5"/>
      <c r="CS4421" s="5"/>
      <c r="CT4421" s="5"/>
    </row>
    <row r="4422" spans="1:98" s="6" customFormat="1" x14ac:dyDescent="0.25">
      <c r="A4422" s="12"/>
      <c r="F4422" s="83"/>
      <c r="G4422" s="51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  <c r="BZ4422" s="5"/>
      <c r="CA4422" s="5"/>
      <c r="CB4422" s="5"/>
      <c r="CC4422" s="5"/>
      <c r="CD4422" s="5"/>
      <c r="CE4422" s="5"/>
      <c r="CF4422" s="5"/>
      <c r="CG4422" s="5"/>
      <c r="CH4422" s="5"/>
      <c r="CI4422" s="5"/>
      <c r="CJ4422" s="5"/>
      <c r="CK4422" s="5"/>
      <c r="CL4422" s="5"/>
      <c r="CM4422" s="5"/>
      <c r="CN4422" s="5"/>
      <c r="CO4422" s="5"/>
      <c r="CP4422" s="5"/>
      <c r="CQ4422" s="5"/>
      <c r="CR4422" s="5"/>
      <c r="CS4422" s="5"/>
      <c r="CT4422" s="5"/>
    </row>
    <row r="4423" spans="1:98" s="6" customFormat="1" x14ac:dyDescent="0.25">
      <c r="A4423" s="12"/>
      <c r="F4423" s="83"/>
      <c r="G4423" s="51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  <c r="BZ4423" s="5"/>
      <c r="CA4423" s="5"/>
      <c r="CB4423" s="5"/>
      <c r="CC4423" s="5"/>
      <c r="CD4423" s="5"/>
      <c r="CE4423" s="5"/>
      <c r="CF4423" s="5"/>
      <c r="CG4423" s="5"/>
      <c r="CH4423" s="5"/>
      <c r="CI4423" s="5"/>
      <c r="CJ4423" s="5"/>
      <c r="CK4423" s="5"/>
      <c r="CL4423" s="5"/>
      <c r="CM4423" s="5"/>
      <c r="CN4423" s="5"/>
      <c r="CO4423" s="5"/>
      <c r="CP4423" s="5"/>
      <c r="CQ4423" s="5"/>
      <c r="CR4423" s="5"/>
      <c r="CS4423" s="5"/>
      <c r="CT4423" s="5"/>
    </row>
    <row r="4424" spans="1:98" s="6" customFormat="1" x14ac:dyDescent="0.25">
      <c r="A4424" s="12"/>
      <c r="F4424" s="83"/>
      <c r="G4424" s="51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  <c r="BZ4424" s="5"/>
      <c r="CA4424" s="5"/>
      <c r="CB4424" s="5"/>
      <c r="CC4424" s="5"/>
      <c r="CD4424" s="5"/>
      <c r="CE4424" s="5"/>
      <c r="CF4424" s="5"/>
      <c r="CG4424" s="5"/>
      <c r="CH4424" s="5"/>
      <c r="CI4424" s="5"/>
      <c r="CJ4424" s="5"/>
      <c r="CK4424" s="5"/>
      <c r="CL4424" s="5"/>
      <c r="CM4424" s="5"/>
      <c r="CN4424" s="5"/>
      <c r="CO4424" s="5"/>
      <c r="CP4424" s="5"/>
      <c r="CQ4424" s="5"/>
      <c r="CR4424" s="5"/>
      <c r="CS4424" s="5"/>
      <c r="CT4424" s="5"/>
    </row>
    <row r="4425" spans="1:98" s="6" customFormat="1" x14ac:dyDescent="0.25">
      <c r="A4425" s="12"/>
      <c r="F4425" s="83"/>
      <c r="G4425" s="51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  <c r="BZ4425" s="5"/>
      <c r="CA4425" s="5"/>
      <c r="CB4425" s="5"/>
      <c r="CC4425" s="5"/>
      <c r="CD4425" s="5"/>
      <c r="CE4425" s="5"/>
      <c r="CF4425" s="5"/>
      <c r="CG4425" s="5"/>
      <c r="CH4425" s="5"/>
      <c r="CI4425" s="5"/>
      <c r="CJ4425" s="5"/>
      <c r="CK4425" s="5"/>
      <c r="CL4425" s="5"/>
      <c r="CM4425" s="5"/>
      <c r="CN4425" s="5"/>
      <c r="CO4425" s="5"/>
      <c r="CP4425" s="5"/>
      <c r="CQ4425" s="5"/>
      <c r="CR4425" s="5"/>
      <c r="CS4425" s="5"/>
      <c r="CT4425" s="5"/>
    </row>
    <row r="4426" spans="1:98" s="6" customFormat="1" x14ac:dyDescent="0.25">
      <c r="A4426" s="12"/>
      <c r="F4426" s="83"/>
      <c r="G4426" s="51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  <c r="BZ4426" s="5"/>
      <c r="CA4426" s="5"/>
      <c r="CB4426" s="5"/>
      <c r="CC4426" s="5"/>
      <c r="CD4426" s="5"/>
      <c r="CE4426" s="5"/>
      <c r="CF4426" s="5"/>
      <c r="CG4426" s="5"/>
      <c r="CH4426" s="5"/>
      <c r="CI4426" s="5"/>
      <c r="CJ4426" s="5"/>
      <c r="CK4426" s="5"/>
      <c r="CL4426" s="5"/>
      <c r="CM4426" s="5"/>
      <c r="CN4426" s="5"/>
      <c r="CO4426" s="5"/>
      <c r="CP4426" s="5"/>
      <c r="CQ4426" s="5"/>
      <c r="CR4426" s="5"/>
      <c r="CS4426" s="5"/>
      <c r="CT4426" s="5"/>
    </row>
    <row r="4427" spans="1:98" s="6" customFormat="1" x14ac:dyDescent="0.25">
      <c r="A4427" s="12"/>
      <c r="F4427" s="83"/>
      <c r="G4427" s="51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  <c r="CK4427" s="5"/>
      <c r="CL4427" s="5"/>
      <c r="CM4427" s="5"/>
      <c r="CN4427" s="5"/>
      <c r="CO4427" s="5"/>
      <c r="CP4427" s="5"/>
      <c r="CQ4427" s="5"/>
      <c r="CR4427" s="5"/>
      <c r="CS4427" s="5"/>
      <c r="CT4427" s="5"/>
    </row>
    <row r="4428" spans="1:98" s="6" customFormat="1" x14ac:dyDescent="0.25">
      <c r="A4428" s="12"/>
      <c r="F4428" s="83"/>
      <c r="G4428" s="51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  <c r="BZ4428" s="5"/>
      <c r="CA4428" s="5"/>
      <c r="CB4428" s="5"/>
      <c r="CC4428" s="5"/>
      <c r="CD4428" s="5"/>
      <c r="CE4428" s="5"/>
      <c r="CF4428" s="5"/>
      <c r="CG4428" s="5"/>
      <c r="CH4428" s="5"/>
      <c r="CI4428" s="5"/>
      <c r="CJ4428" s="5"/>
      <c r="CK4428" s="5"/>
      <c r="CL4428" s="5"/>
      <c r="CM4428" s="5"/>
      <c r="CN4428" s="5"/>
      <c r="CO4428" s="5"/>
      <c r="CP4428" s="5"/>
      <c r="CQ4428" s="5"/>
      <c r="CR4428" s="5"/>
      <c r="CS4428" s="5"/>
      <c r="CT4428" s="5"/>
    </row>
    <row r="4429" spans="1:98" s="6" customFormat="1" x14ac:dyDescent="0.25">
      <c r="A4429" s="12"/>
      <c r="F4429" s="83"/>
      <c r="G4429" s="51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  <c r="BZ4429" s="5"/>
      <c r="CA4429" s="5"/>
      <c r="CB4429" s="5"/>
      <c r="CC4429" s="5"/>
      <c r="CD4429" s="5"/>
      <c r="CE4429" s="5"/>
      <c r="CF4429" s="5"/>
      <c r="CG4429" s="5"/>
      <c r="CH4429" s="5"/>
      <c r="CI4429" s="5"/>
      <c r="CJ4429" s="5"/>
      <c r="CK4429" s="5"/>
      <c r="CL4429" s="5"/>
      <c r="CM4429" s="5"/>
      <c r="CN4429" s="5"/>
      <c r="CO4429" s="5"/>
      <c r="CP4429" s="5"/>
      <c r="CQ4429" s="5"/>
      <c r="CR4429" s="5"/>
      <c r="CS4429" s="5"/>
      <c r="CT4429" s="5"/>
    </row>
    <row r="4430" spans="1:98" s="6" customFormat="1" x14ac:dyDescent="0.25">
      <c r="A4430" s="12"/>
      <c r="F4430" s="83"/>
      <c r="G4430" s="51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  <c r="BZ4430" s="5"/>
      <c r="CA4430" s="5"/>
      <c r="CB4430" s="5"/>
      <c r="CC4430" s="5"/>
      <c r="CD4430" s="5"/>
      <c r="CE4430" s="5"/>
      <c r="CF4430" s="5"/>
      <c r="CG4430" s="5"/>
      <c r="CH4430" s="5"/>
      <c r="CI4430" s="5"/>
      <c r="CJ4430" s="5"/>
      <c r="CK4430" s="5"/>
      <c r="CL4430" s="5"/>
      <c r="CM4430" s="5"/>
      <c r="CN4430" s="5"/>
      <c r="CO4430" s="5"/>
      <c r="CP4430" s="5"/>
      <c r="CQ4430" s="5"/>
      <c r="CR4430" s="5"/>
      <c r="CS4430" s="5"/>
      <c r="CT4430" s="5"/>
    </row>
    <row r="4431" spans="1:98" s="6" customFormat="1" x14ac:dyDescent="0.25">
      <c r="A4431" s="12"/>
      <c r="F4431" s="83"/>
      <c r="G4431" s="51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  <c r="BZ4431" s="5"/>
      <c r="CA4431" s="5"/>
      <c r="CB4431" s="5"/>
      <c r="CC4431" s="5"/>
      <c r="CD4431" s="5"/>
      <c r="CE4431" s="5"/>
      <c r="CF4431" s="5"/>
      <c r="CG4431" s="5"/>
      <c r="CH4431" s="5"/>
      <c r="CI4431" s="5"/>
      <c r="CJ4431" s="5"/>
      <c r="CK4431" s="5"/>
      <c r="CL4431" s="5"/>
      <c r="CM4431" s="5"/>
      <c r="CN4431" s="5"/>
      <c r="CO4431" s="5"/>
      <c r="CP4431" s="5"/>
      <c r="CQ4431" s="5"/>
      <c r="CR4431" s="5"/>
      <c r="CS4431" s="5"/>
      <c r="CT4431" s="5"/>
    </row>
    <row r="4432" spans="1:98" s="6" customFormat="1" x14ac:dyDescent="0.25">
      <c r="A4432" s="12"/>
      <c r="F4432" s="83"/>
      <c r="G4432" s="51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  <c r="BZ4432" s="5"/>
      <c r="CA4432" s="5"/>
      <c r="CB4432" s="5"/>
      <c r="CC4432" s="5"/>
      <c r="CD4432" s="5"/>
      <c r="CE4432" s="5"/>
      <c r="CF4432" s="5"/>
      <c r="CG4432" s="5"/>
      <c r="CH4432" s="5"/>
      <c r="CI4432" s="5"/>
      <c r="CJ4432" s="5"/>
      <c r="CK4432" s="5"/>
      <c r="CL4432" s="5"/>
      <c r="CM4432" s="5"/>
      <c r="CN4432" s="5"/>
      <c r="CO4432" s="5"/>
      <c r="CP4432" s="5"/>
      <c r="CQ4432" s="5"/>
      <c r="CR4432" s="5"/>
      <c r="CS4432" s="5"/>
      <c r="CT4432" s="5"/>
    </row>
    <row r="4433" spans="1:98" s="6" customFormat="1" x14ac:dyDescent="0.25">
      <c r="A4433" s="12"/>
      <c r="F4433" s="83"/>
      <c r="G4433" s="51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  <c r="CK4433" s="5"/>
      <c r="CL4433" s="5"/>
      <c r="CM4433" s="5"/>
      <c r="CN4433" s="5"/>
      <c r="CO4433" s="5"/>
      <c r="CP4433" s="5"/>
      <c r="CQ4433" s="5"/>
      <c r="CR4433" s="5"/>
      <c r="CS4433" s="5"/>
      <c r="CT4433" s="5"/>
    </row>
    <row r="4434" spans="1:98" s="6" customFormat="1" x14ac:dyDescent="0.25">
      <c r="A4434" s="12"/>
      <c r="F4434" s="83"/>
      <c r="G4434" s="51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  <c r="BZ4434" s="5"/>
      <c r="CA4434" s="5"/>
      <c r="CB4434" s="5"/>
      <c r="CC4434" s="5"/>
      <c r="CD4434" s="5"/>
      <c r="CE4434" s="5"/>
      <c r="CF4434" s="5"/>
      <c r="CG4434" s="5"/>
      <c r="CH4434" s="5"/>
      <c r="CI4434" s="5"/>
      <c r="CJ4434" s="5"/>
      <c r="CK4434" s="5"/>
      <c r="CL4434" s="5"/>
      <c r="CM4434" s="5"/>
      <c r="CN4434" s="5"/>
      <c r="CO4434" s="5"/>
      <c r="CP4434" s="5"/>
      <c r="CQ4434" s="5"/>
      <c r="CR4434" s="5"/>
      <c r="CS4434" s="5"/>
      <c r="CT4434" s="5"/>
    </row>
    <row r="4435" spans="1:98" s="6" customFormat="1" x14ac:dyDescent="0.25">
      <c r="A4435" s="12"/>
      <c r="F4435" s="83"/>
      <c r="G4435" s="51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  <c r="CK4435" s="5"/>
      <c r="CL4435" s="5"/>
      <c r="CM4435" s="5"/>
      <c r="CN4435" s="5"/>
      <c r="CO4435" s="5"/>
      <c r="CP4435" s="5"/>
      <c r="CQ4435" s="5"/>
      <c r="CR4435" s="5"/>
      <c r="CS4435" s="5"/>
      <c r="CT4435" s="5"/>
    </row>
    <row r="4436" spans="1:98" s="6" customFormat="1" x14ac:dyDescent="0.25">
      <c r="A4436" s="12"/>
      <c r="F4436" s="83"/>
      <c r="G4436" s="51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  <c r="BZ4436" s="5"/>
      <c r="CA4436" s="5"/>
      <c r="CB4436" s="5"/>
      <c r="CC4436" s="5"/>
      <c r="CD4436" s="5"/>
      <c r="CE4436" s="5"/>
      <c r="CF4436" s="5"/>
      <c r="CG4436" s="5"/>
      <c r="CH4436" s="5"/>
      <c r="CI4436" s="5"/>
      <c r="CJ4436" s="5"/>
      <c r="CK4436" s="5"/>
      <c r="CL4436" s="5"/>
      <c r="CM4436" s="5"/>
      <c r="CN4436" s="5"/>
      <c r="CO4436" s="5"/>
      <c r="CP4436" s="5"/>
      <c r="CQ4436" s="5"/>
      <c r="CR4436" s="5"/>
      <c r="CS4436" s="5"/>
      <c r="CT4436" s="5"/>
    </row>
    <row r="4437" spans="1:98" s="6" customFormat="1" x14ac:dyDescent="0.25">
      <c r="A4437" s="12"/>
      <c r="F4437" s="83"/>
      <c r="G4437" s="51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  <c r="BZ4437" s="5"/>
      <c r="CA4437" s="5"/>
      <c r="CB4437" s="5"/>
      <c r="CC4437" s="5"/>
      <c r="CD4437" s="5"/>
      <c r="CE4437" s="5"/>
      <c r="CF4437" s="5"/>
      <c r="CG4437" s="5"/>
      <c r="CH4437" s="5"/>
      <c r="CI4437" s="5"/>
      <c r="CJ4437" s="5"/>
      <c r="CK4437" s="5"/>
      <c r="CL4437" s="5"/>
      <c r="CM4437" s="5"/>
      <c r="CN4437" s="5"/>
      <c r="CO4437" s="5"/>
      <c r="CP4437" s="5"/>
      <c r="CQ4437" s="5"/>
      <c r="CR4437" s="5"/>
      <c r="CS4437" s="5"/>
      <c r="CT4437" s="5"/>
    </row>
    <row r="4438" spans="1:98" s="6" customFormat="1" x14ac:dyDescent="0.25">
      <c r="A4438" s="12"/>
      <c r="F4438" s="83"/>
      <c r="G4438" s="51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  <c r="BZ4438" s="5"/>
      <c r="CA4438" s="5"/>
      <c r="CB4438" s="5"/>
      <c r="CC4438" s="5"/>
      <c r="CD4438" s="5"/>
      <c r="CE4438" s="5"/>
      <c r="CF4438" s="5"/>
      <c r="CG4438" s="5"/>
      <c r="CH4438" s="5"/>
      <c r="CI4438" s="5"/>
      <c r="CJ4438" s="5"/>
      <c r="CK4438" s="5"/>
      <c r="CL4438" s="5"/>
      <c r="CM4438" s="5"/>
      <c r="CN4438" s="5"/>
      <c r="CO4438" s="5"/>
      <c r="CP4438" s="5"/>
      <c r="CQ4438" s="5"/>
      <c r="CR4438" s="5"/>
      <c r="CS4438" s="5"/>
      <c r="CT4438" s="5"/>
    </row>
    <row r="4439" spans="1:98" s="6" customFormat="1" x14ac:dyDescent="0.25">
      <c r="A4439" s="12"/>
      <c r="F4439" s="83"/>
      <c r="G4439" s="51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  <c r="BZ4439" s="5"/>
      <c r="CA4439" s="5"/>
      <c r="CB4439" s="5"/>
      <c r="CC4439" s="5"/>
      <c r="CD4439" s="5"/>
      <c r="CE4439" s="5"/>
      <c r="CF4439" s="5"/>
      <c r="CG4439" s="5"/>
      <c r="CH4439" s="5"/>
      <c r="CI4439" s="5"/>
      <c r="CJ4439" s="5"/>
      <c r="CK4439" s="5"/>
      <c r="CL4439" s="5"/>
      <c r="CM4439" s="5"/>
      <c r="CN4439" s="5"/>
      <c r="CO4439" s="5"/>
      <c r="CP4439" s="5"/>
      <c r="CQ4439" s="5"/>
      <c r="CR4439" s="5"/>
      <c r="CS4439" s="5"/>
      <c r="CT4439" s="5"/>
    </row>
    <row r="4440" spans="1:98" s="6" customFormat="1" x14ac:dyDescent="0.25">
      <c r="A4440" s="12"/>
      <c r="F4440" s="83"/>
      <c r="G4440" s="51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  <c r="BZ4440" s="5"/>
      <c r="CA4440" s="5"/>
      <c r="CB4440" s="5"/>
      <c r="CC4440" s="5"/>
      <c r="CD4440" s="5"/>
      <c r="CE4440" s="5"/>
      <c r="CF4440" s="5"/>
      <c r="CG4440" s="5"/>
      <c r="CH4440" s="5"/>
      <c r="CI4440" s="5"/>
      <c r="CJ4440" s="5"/>
      <c r="CK4440" s="5"/>
      <c r="CL4440" s="5"/>
      <c r="CM4440" s="5"/>
      <c r="CN4440" s="5"/>
      <c r="CO4440" s="5"/>
      <c r="CP4440" s="5"/>
      <c r="CQ4440" s="5"/>
      <c r="CR4440" s="5"/>
      <c r="CS4440" s="5"/>
      <c r="CT4440" s="5"/>
    </row>
    <row r="4441" spans="1:98" s="6" customFormat="1" x14ac:dyDescent="0.25">
      <c r="A4441" s="12"/>
      <c r="F4441" s="83"/>
      <c r="G4441" s="51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  <c r="BZ4441" s="5"/>
      <c r="CA4441" s="5"/>
      <c r="CB4441" s="5"/>
      <c r="CC4441" s="5"/>
      <c r="CD4441" s="5"/>
      <c r="CE4441" s="5"/>
      <c r="CF4441" s="5"/>
      <c r="CG4441" s="5"/>
      <c r="CH4441" s="5"/>
      <c r="CI4441" s="5"/>
      <c r="CJ4441" s="5"/>
      <c r="CK4441" s="5"/>
      <c r="CL4441" s="5"/>
      <c r="CM4441" s="5"/>
      <c r="CN4441" s="5"/>
      <c r="CO4441" s="5"/>
      <c r="CP4441" s="5"/>
      <c r="CQ4441" s="5"/>
      <c r="CR4441" s="5"/>
      <c r="CS4441" s="5"/>
      <c r="CT4441" s="5"/>
    </row>
    <row r="4442" spans="1:98" s="6" customFormat="1" x14ac:dyDescent="0.25">
      <c r="A4442" s="12"/>
      <c r="F4442" s="83"/>
      <c r="G4442" s="51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  <c r="BZ4442" s="5"/>
      <c r="CA4442" s="5"/>
      <c r="CB4442" s="5"/>
      <c r="CC4442" s="5"/>
      <c r="CD4442" s="5"/>
      <c r="CE4442" s="5"/>
      <c r="CF4442" s="5"/>
      <c r="CG4442" s="5"/>
      <c r="CH4442" s="5"/>
      <c r="CI4442" s="5"/>
      <c r="CJ4442" s="5"/>
      <c r="CK4442" s="5"/>
      <c r="CL4442" s="5"/>
      <c r="CM4442" s="5"/>
      <c r="CN4442" s="5"/>
      <c r="CO4442" s="5"/>
      <c r="CP4442" s="5"/>
      <c r="CQ4442" s="5"/>
      <c r="CR4442" s="5"/>
      <c r="CS4442" s="5"/>
      <c r="CT4442" s="5"/>
    </row>
    <row r="4443" spans="1:98" s="6" customFormat="1" x14ac:dyDescent="0.25">
      <c r="A4443" s="12"/>
      <c r="F4443" s="83"/>
      <c r="G4443" s="51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  <c r="BZ4443" s="5"/>
      <c r="CA4443" s="5"/>
      <c r="CB4443" s="5"/>
      <c r="CC4443" s="5"/>
      <c r="CD4443" s="5"/>
      <c r="CE4443" s="5"/>
      <c r="CF4443" s="5"/>
      <c r="CG4443" s="5"/>
      <c r="CH4443" s="5"/>
      <c r="CI4443" s="5"/>
      <c r="CJ4443" s="5"/>
      <c r="CK4443" s="5"/>
      <c r="CL4443" s="5"/>
      <c r="CM4443" s="5"/>
      <c r="CN4443" s="5"/>
      <c r="CO4443" s="5"/>
      <c r="CP4443" s="5"/>
      <c r="CQ4443" s="5"/>
      <c r="CR4443" s="5"/>
      <c r="CS4443" s="5"/>
      <c r="CT4443" s="5"/>
    </row>
    <row r="4444" spans="1:98" s="6" customFormat="1" x14ac:dyDescent="0.25">
      <c r="A4444" s="12"/>
      <c r="F4444" s="83"/>
      <c r="G4444" s="51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  <c r="BZ4444" s="5"/>
      <c r="CA4444" s="5"/>
      <c r="CB4444" s="5"/>
      <c r="CC4444" s="5"/>
      <c r="CD4444" s="5"/>
      <c r="CE4444" s="5"/>
      <c r="CF4444" s="5"/>
      <c r="CG4444" s="5"/>
      <c r="CH4444" s="5"/>
      <c r="CI4444" s="5"/>
      <c r="CJ4444" s="5"/>
      <c r="CK4444" s="5"/>
      <c r="CL4444" s="5"/>
      <c r="CM4444" s="5"/>
      <c r="CN4444" s="5"/>
      <c r="CO4444" s="5"/>
      <c r="CP4444" s="5"/>
      <c r="CQ4444" s="5"/>
      <c r="CR4444" s="5"/>
      <c r="CS4444" s="5"/>
      <c r="CT4444" s="5"/>
    </row>
    <row r="4445" spans="1:98" s="6" customFormat="1" x14ac:dyDescent="0.25">
      <c r="A4445" s="12"/>
      <c r="F4445" s="83"/>
      <c r="G4445" s="51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  <c r="BZ4445" s="5"/>
      <c r="CA4445" s="5"/>
      <c r="CB4445" s="5"/>
      <c r="CC4445" s="5"/>
      <c r="CD4445" s="5"/>
      <c r="CE4445" s="5"/>
      <c r="CF4445" s="5"/>
      <c r="CG4445" s="5"/>
      <c r="CH4445" s="5"/>
      <c r="CI4445" s="5"/>
      <c r="CJ4445" s="5"/>
      <c r="CK4445" s="5"/>
      <c r="CL4445" s="5"/>
      <c r="CM4445" s="5"/>
      <c r="CN4445" s="5"/>
      <c r="CO4445" s="5"/>
      <c r="CP4445" s="5"/>
      <c r="CQ4445" s="5"/>
      <c r="CR4445" s="5"/>
      <c r="CS4445" s="5"/>
      <c r="CT4445" s="5"/>
    </row>
    <row r="4446" spans="1:98" s="6" customFormat="1" x14ac:dyDescent="0.25">
      <c r="A4446" s="12"/>
      <c r="F4446" s="83"/>
      <c r="G4446" s="51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  <c r="BZ4446" s="5"/>
      <c r="CA4446" s="5"/>
      <c r="CB4446" s="5"/>
      <c r="CC4446" s="5"/>
      <c r="CD4446" s="5"/>
      <c r="CE4446" s="5"/>
      <c r="CF4446" s="5"/>
      <c r="CG4446" s="5"/>
      <c r="CH4446" s="5"/>
      <c r="CI4446" s="5"/>
      <c r="CJ4446" s="5"/>
      <c r="CK4446" s="5"/>
      <c r="CL4446" s="5"/>
      <c r="CM4446" s="5"/>
      <c r="CN4446" s="5"/>
      <c r="CO4446" s="5"/>
      <c r="CP4446" s="5"/>
      <c r="CQ4446" s="5"/>
      <c r="CR4446" s="5"/>
      <c r="CS4446" s="5"/>
      <c r="CT4446" s="5"/>
    </row>
    <row r="4447" spans="1:98" s="6" customFormat="1" x14ac:dyDescent="0.25">
      <c r="A4447" s="12"/>
      <c r="F4447" s="83"/>
      <c r="G4447" s="51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  <c r="BZ4447" s="5"/>
      <c r="CA4447" s="5"/>
      <c r="CB4447" s="5"/>
      <c r="CC4447" s="5"/>
      <c r="CD4447" s="5"/>
      <c r="CE4447" s="5"/>
      <c r="CF4447" s="5"/>
      <c r="CG4447" s="5"/>
      <c r="CH4447" s="5"/>
      <c r="CI4447" s="5"/>
      <c r="CJ4447" s="5"/>
      <c r="CK4447" s="5"/>
      <c r="CL4447" s="5"/>
      <c r="CM4447" s="5"/>
      <c r="CN4447" s="5"/>
      <c r="CO4447" s="5"/>
      <c r="CP4447" s="5"/>
      <c r="CQ4447" s="5"/>
      <c r="CR4447" s="5"/>
      <c r="CS4447" s="5"/>
      <c r="CT4447" s="5"/>
    </row>
    <row r="4448" spans="1:98" s="6" customFormat="1" x14ac:dyDescent="0.25">
      <c r="A4448" s="12"/>
      <c r="F4448" s="83"/>
      <c r="G4448" s="51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  <c r="BZ4448" s="5"/>
      <c r="CA4448" s="5"/>
      <c r="CB4448" s="5"/>
      <c r="CC4448" s="5"/>
      <c r="CD4448" s="5"/>
      <c r="CE4448" s="5"/>
      <c r="CF4448" s="5"/>
      <c r="CG4448" s="5"/>
      <c r="CH4448" s="5"/>
      <c r="CI4448" s="5"/>
      <c r="CJ4448" s="5"/>
      <c r="CK4448" s="5"/>
      <c r="CL4448" s="5"/>
      <c r="CM4448" s="5"/>
      <c r="CN4448" s="5"/>
      <c r="CO4448" s="5"/>
      <c r="CP4448" s="5"/>
      <c r="CQ4448" s="5"/>
      <c r="CR4448" s="5"/>
      <c r="CS4448" s="5"/>
      <c r="CT4448" s="5"/>
    </row>
    <row r="4449" spans="1:98" s="6" customFormat="1" x14ac:dyDescent="0.25">
      <c r="A4449" s="12"/>
      <c r="B4449" s="4"/>
      <c r="C4449" s="4"/>
      <c r="D4449" s="4"/>
      <c r="E4449" s="4"/>
      <c r="F4449" s="84"/>
      <c r="G4449" s="51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  <c r="BZ4449" s="5"/>
      <c r="CA4449" s="5"/>
      <c r="CB4449" s="5"/>
      <c r="CC4449" s="5"/>
      <c r="CD4449" s="5"/>
      <c r="CE4449" s="5"/>
      <c r="CF4449" s="5"/>
      <c r="CG4449" s="5"/>
      <c r="CH4449" s="5"/>
      <c r="CI4449" s="5"/>
      <c r="CJ4449" s="5"/>
      <c r="CK4449" s="5"/>
      <c r="CL4449" s="5"/>
      <c r="CM4449" s="5"/>
      <c r="CN4449" s="5"/>
      <c r="CO4449" s="5"/>
      <c r="CP4449" s="5"/>
      <c r="CQ4449" s="5"/>
      <c r="CR4449" s="5"/>
      <c r="CS4449" s="5"/>
      <c r="CT4449" s="5"/>
    </row>
    <row r="4450" spans="1:98" s="6" customFormat="1" x14ac:dyDescent="0.25">
      <c r="A4450" s="12"/>
      <c r="B4450" s="4"/>
      <c r="C4450" s="4"/>
      <c r="D4450" s="4"/>
      <c r="E4450" s="4"/>
      <c r="F4450" s="84"/>
      <c r="G4450" s="51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  <c r="BZ4450" s="5"/>
      <c r="CA4450" s="5"/>
      <c r="CB4450" s="5"/>
      <c r="CC4450" s="5"/>
      <c r="CD4450" s="5"/>
      <c r="CE4450" s="5"/>
      <c r="CF4450" s="5"/>
      <c r="CG4450" s="5"/>
      <c r="CH4450" s="5"/>
      <c r="CI4450" s="5"/>
      <c r="CJ4450" s="5"/>
      <c r="CK4450" s="5"/>
      <c r="CL4450" s="5"/>
      <c r="CM4450" s="5"/>
      <c r="CN4450" s="5"/>
      <c r="CO4450" s="5"/>
      <c r="CP4450" s="5"/>
      <c r="CQ4450" s="5"/>
      <c r="CR4450" s="5"/>
      <c r="CS4450" s="5"/>
      <c r="CT4450" s="5"/>
    </row>
  </sheetData>
  <sheetProtection algorithmName="SHA-512" hashValue="xKYmFMoNunj6sUbMKaDoWy9RBAXp1g14SjTO9P+CltwxgZfkh4GVb2NUlXd3MJ40uq7Hp1CLcSBQZuffq7vsAQ==" saltValue="Qswk24i/D2kHWes6L1AOoQ==" spinCount="100000" sheet="1" objects="1" scenarios="1" selectLockedCells="1" sort="0" autoFilter="0"/>
  <protectedRanges>
    <protectedRange sqref="A1:F556" name="AllowSortFilter"/>
  </protectedRanges>
  <autoFilter ref="A1:F556" xr:uid="{850672EB-0939-44BF-9D11-07DED307CEA0}"/>
  <sortState xmlns:xlrd2="http://schemas.microsoft.com/office/spreadsheetml/2017/richdata2" ref="A2:G556">
    <sortCondition ref="A2:A556"/>
  </sortState>
  <pageMargins left="0.25" right="0.25" top="0.75" bottom="0.75" header="0.3" footer="0.3"/>
  <pageSetup paperSize="5" orientation="landscape" horizontalDpi="90" verticalDpi="9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88981-E0D6-4BEE-B59A-6B7ED7E3FB18}">
  <dimension ref="A1:CT4450"/>
  <sheetViews>
    <sheetView workbookViewId="0">
      <pane ySplit="1" topLeftCell="A187" activePane="bottomLeft" state="frozen"/>
      <selection pane="bottomLeft" activeCell="E215" sqref="E215"/>
    </sheetView>
  </sheetViews>
  <sheetFormatPr defaultColWidth="8.7109375" defaultRowHeight="15" x14ac:dyDescent="0.25"/>
  <cols>
    <col min="1" max="1" width="6.28515625" style="12" bestFit="1" customWidth="1"/>
    <col min="2" max="2" width="13.5703125" style="4" bestFit="1" customWidth="1"/>
    <col min="3" max="3" width="16.85546875" style="4" bestFit="1" customWidth="1"/>
    <col min="4" max="4" width="12.85546875" style="4" bestFit="1" customWidth="1"/>
    <col min="5" max="5" width="98.42578125" style="4" bestFit="1" customWidth="1"/>
    <col min="6" max="6" width="15" style="84" bestFit="1" customWidth="1"/>
    <col min="7" max="7" width="1.5703125" style="5" customWidth="1"/>
    <col min="8" max="8" width="12.5703125" style="5" bestFit="1" customWidth="1"/>
    <col min="9" max="9" width="77.5703125" style="5" bestFit="1" customWidth="1"/>
    <col min="10" max="10" width="12.85546875" style="5" bestFit="1" customWidth="1"/>
    <col min="11" max="97" width="8.7109375" style="5"/>
    <col min="98" max="98" width="8.7109375" style="6"/>
    <col min="99" max="16384" width="8.7109375" style="4"/>
  </cols>
  <sheetData>
    <row r="1" spans="1:98" s="1" customFormat="1" ht="12" x14ac:dyDescent="0.25">
      <c r="A1" s="52" t="s">
        <v>2</v>
      </c>
      <c r="B1" s="2" t="s">
        <v>5</v>
      </c>
      <c r="C1" s="2" t="s">
        <v>108</v>
      </c>
      <c r="D1" s="2" t="s">
        <v>109</v>
      </c>
      <c r="E1" s="2" t="s">
        <v>6</v>
      </c>
      <c r="F1" s="76" t="s">
        <v>7</v>
      </c>
      <c r="G1" s="2"/>
      <c r="H1" s="10" t="s">
        <v>112</v>
      </c>
      <c r="I1" s="10" t="s">
        <v>108</v>
      </c>
      <c r="J1" s="10" t="s">
        <v>113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3"/>
    </row>
    <row r="2" spans="1:98" ht="15.75" x14ac:dyDescent="0.25">
      <c r="A2" s="61">
        <v>1</v>
      </c>
      <c r="B2" s="14" t="s">
        <v>10</v>
      </c>
      <c r="C2" s="14" t="s">
        <v>181</v>
      </c>
      <c r="D2" s="14" t="s">
        <v>0</v>
      </c>
      <c r="E2" s="14" t="s">
        <v>17</v>
      </c>
      <c r="F2" s="77">
        <v>2400</v>
      </c>
      <c r="H2" s="85" t="s">
        <v>114</v>
      </c>
      <c r="I2" s="85" t="s">
        <v>115</v>
      </c>
      <c r="J2" s="85" t="s">
        <v>10</v>
      </c>
    </row>
    <row r="3" spans="1:98" ht="15.75" x14ac:dyDescent="0.25">
      <c r="A3" s="61">
        <v>2</v>
      </c>
      <c r="B3" s="14" t="s">
        <v>10</v>
      </c>
      <c r="C3" s="14" t="s">
        <v>159</v>
      </c>
      <c r="D3" s="14" t="s">
        <v>0</v>
      </c>
      <c r="E3" s="14" t="s">
        <v>160</v>
      </c>
      <c r="F3" s="77">
        <v>150000</v>
      </c>
      <c r="H3" s="85" t="s">
        <v>116</v>
      </c>
      <c r="I3" s="86" t="s">
        <v>117</v>
      </c>
      <c r="J3" s="85" t="s">
        <v>10</v>
      </c>
    </row>
    <row r="4" spans="1:98" ht="15.75" x14ac:dyDescent="0.25">
      <c r="A4" s="61">
        <v>3</v>
      </c>
      <c r="B4" s="14" t="s">
        <v>10</v>
      </c>
      <c r="C4" s="14" t="s">
        <v>173</v>
      </c>
      <c r="D4" s="14" t="s">
        <v>0</v>
      </c>
      <c r="E4" s="14" t="s">
        <v>174</v>
      </c>
      <c r="F4" s="77">
        <v>19200</v>
      </c>
      <c r="H4" s="85"/>
      <c r="I4" s="86"/>
      <c r="J4" s="85"/>
    </row>
    <row r="5" spans="1:98" ht="15.75" x14ac:dyDescent="0.25">
      <c r="A5" s="61">
        <v>4</v>
      </c>
      <c r="B5" s="14" t="s">
        <v>10</v>
      </c>
      <c r="C5" s="14" t="s">
        <v>161</v>
      </c>
      <c r="D5" s="14" t="s">
        <v>0</v>
      </c>
      <c r="E5" s="14" t="s">
        <v>162</v>
      </c>
      <c r="F5" s="77">
        <v>150000</v>
      </c>
      <c r="H5" s="85" t="s">
        <v>118</v>
      </c>
      <c r="I5" s="86" t="s">
        <v>119</v>
      </c>
      <c r="J5" s="85" t="s">
        <v>10</v>
      </c>
    </row>
    <row r="6" spans="1:98" ht="15.75" x14ac:dyDescent="0.25">
      <c r="A6" s="61">
        <v>5</v>
      </c>
      <c r="B6" s="14" t="s">
        <v>10</v>
      </c>
      <c r="C6" s="14" t="s">
        <v>175</v>
      </c>
      <c r="D6" s="14" t="s">
        <v>0</v>
      </c>
      <c r="E6" s="14" t="s">
        <v>176</v>
      </c>
      <c r="F6" s="77">
        <v>16800</v>
      </c>
      <c r="H6" s="85" t="s">
        <v>118</v>
      </c>
      <c r="I6" s="85" t="s">
        <v>119</v>
      </c>
      <c r="J6" s="85" t="s">
        <v>99</v>
      </c>
    </row>
    <row r="7" spans="1:98" ht="15.75" x14ac:dyDescent="0.25">
      <c r="A7" s="61">
        <v>6</v>
      </c>
      <c r="B7" s="14" t="s">
        <v>10</v>
      </c>
      <c r="C7" s="14" t="s">
        <v>177</v>
      </c>
      <c r="D7" s="14" t="s">
        <v>0</v>
      </c>
      <c r="E7" s="14" t="s">
        <v>11</v>
      </c>
      <c r="F7" s="77">
        <v>14400</v>
      </c>
      <c r="H7" s="85"/>
      <c r="I7" s="85"/>
      <c r="J7" s="85"/>
    </row>
    <row r="8" spans="1:98" ht="15.75" x14ac:dyDescent="0.25">
      <c r="A8" s="61">
        <v>7</v>
      </c>
      <c r="B8" s="14" t="s">
        <v>10</v>
      </c>
      <c r="C8" s="14" t="s">
        <v>182</v>
      </c>
      <c r="D8" s="14" t="s">
        <v>0</v>
      </c>
      <c r="E8" s="14" t="s">
        <v>183</v>
      </c>
      <c r="F8" s="77">
        <v>7000</v>
      </c>
      <c r="H8" s="85" t="s">
        <v>120</v>
      </c>
      <c r="I8" s="85" t="s">
        <v>121</v>
      </c>
      <c r="J8" s="85" t="s">
        <v>10</v>
      </c>
    </row>
    <row r="9" spans="1:98" ht="15.75" x14ac:dyDescent="0.25">
      <c r="A9" s="61">
        <v>8</v>
      </c>
      <c r="B9" s="14" t="s">
        <v>10</v>
      </c>
      <c r="C9" s="14" t="s">
        <v>184</v>
      </c>
      <c r="D9" s="14" t="s">
        <v>0</v>
      </c>
      <c r="E9" s="14" t="s">
        <v>185</v>
      </c>
      <c r="F9" s="77">
        <v>5000</v>
      </c>
      <c r="H9" s="85" t="s">
        <v>120</v>
      </c>
      <c r="I9" s="86" t="s">
        <v>121</v>
      </c>
      <c r="J9" s="85" t="s">
        <v>94</v>
      </c>
    </row>
    <row r="10" spans="1:98" ht="15.75" x14ac:dyDescent="0.25">
      <c r="A10" s="61">
        <v>9</v>
      </c>
      <c r="B10" s="14" t="s">
        <v>10</v>
      </c>
      <c r="C10" s="14" t="s">
        <v>178</v>
      </c>
      <c r="D10" s="14" t="s">
        <v>0</v>
      </c>
      <c r="E10" s="14" t="s">
        <v>187</v>
      </c>
      <c r="F10" s="77">
        <v>6000</v>
      </c>
      <c r="H10" s="85" t="s">
        <v>120</v>
      </c>
      <c r="I10" s="85" t="s">
        <v>121</v>
      </c>
      <c r="J10" s="85" t="s">
        <v>1</v>
      </c>
    </row>
    <row r="11" spans="1:98" ht="15.75" x14ac:dyDescent="0.25">
      <c r="A11" s="61">
        <v>10</v>
      </c>
      <c r="B11" s="14" t="s">
        <v>10</v>
      </c>
      <c r="C11" s="14" t="s">
        <v>178</v>
      </c>
      <c r="D11" s="14" t="s">
        <v>0</v>
      </c>
      <c r="E11" s="14" t="s">
        <v>186</v>
      </c>
      <c r="F11" s="77">
        <v>15</v>
      </c>
      <c r="H11" s="85"/>
      <c r="I11" s="85"/>
      <c r="J11" s="85"/>
    </row>
    <row r="12" spans="1:98" ht="15.75" x14ac:dyDescent="0.25">
      <c r="A12" s="61">
        <v>11</v>
      </c>
      <c r="B12" s="14" t="s">
        <v>10</v>
      </c>
      <c r="C12" s="14" t="s">
        <v>178</v>
      </c>
      <c r="D12" s="14" t="s">
        <v>0</v>
      </c>
      <c r="E12" s="14" t="s">
        <v>12</v>
      </c>
      <c r="F12" s="77">
        <v>600</v>
      </c>
      <c r="H12" s="85" t="s">
        <v>122</v>
      </c>
      <c r="I12" s="86" t="s">
        <v>123</v>
      </c>
      <c r="J12" s="85" t="s">
        <v>10</v>
      </c>
    </row>
    <row r="13" spans="1:98" ht="15.75" x14ac:dyDescent="0.25">
      <c r="A13" s="61">
        <v>12</v>
      </c>
      <c r="B13" s="14" t="s">
        <v>10</v>
      </c>
      <c r="C13" s="14" t="s">
        <v>188</v>
      </c>
      <c r="D13" s="14" t="s">
        <v>0</v>
      </c>
      <c r="E13" s="14" t="s">
        <v>189</v>
      </c>
      <c r="F13" s="77">
        <v>12000</v>
      </c>
      <c r="H13" s="85" t="s">
        <v>122</v>
      </c>
      <c r="I13" s="86" t="s">
        <v>123</v>
      </c>
      <c r="J13" s="85" t="s">
        <v>94</v>
      </c>
    </row>
    <row r="14" spans="1:98" ht="15.75" x14ac:dyDescent="0.25">
      <c r="A14" s="61">
        <v>13</v>
      </c>
      <c r="B14" s="14" t="s">
        <v>10</v>
      </c>
      <c r="C14" s="14" t="s">
        <v>188</v>
      </c>
      <c r="D14" s="14" t="s">
        <v>0</v>
      </c>
      <c r="E14" s="14" t="s">
        <v>191</v>
      </c>
      <c r="F14" s="77">
        <v>2400</v>
      </c>
      <c r="H14" s="85"/>
      <c r="I14" s="86"/>
      <c r="J14" s="85"/>
    </row>
    <row r="15" spans="1:98" ht="15.75" x14ac:dyDescent="0.25">
      <c r="A15" s="61">
        <v>14</v>
      </c>
      <c r="B15" s="14" t="s">
        <v>10</v>
      </c>
      <c r="C15" s="14" t="s">
        <v>188</v>
      </c>
      <c r="D15" s="14" t="s">
        <v>0</v>
      </c>
      <c r="E15" s="14" t="s">
        <v>192</v>
      </c>
      <c r="F15" s="77">
        <v>2400</v>
      </c>
      <c r="H15" s="85" t="s">
        <v>124</v>
      </c>
      <c r="I15" s="87" t="s">
        <v>125</v>
      </c>
      <c r="J15" s="85" t="s">
        <v>8</v>
      </c>
    </row>
    <row r="16" spans="1:98" ht="15.75" x14ac:dyDescent="0.25">
      <c r="A16" s="61">
        <v>15</v>
      </c>
      <c r="B16" s="14" t="s">
        <v>10</v>
      </c>
      <c r="C16" s="14" t="s">
        <v>188</v>
      </c>
      <c r="D16" s="14" t="s">
        <v>0</v>
      </c>
      <c r="E16" s="14" t="s">
        <v>193</v>
      </c>
      <c r="F16" s="77">
        <v>2400</v>
      </c>
      <c r="H16" s="85"/>
      <c r="I16" s="87"/>
      <c r="J16" s="85"/>
    </row>
    <row r="17" spans="1:10" ht="15.75" x14ac:dyDescent="0.25">
      <c r="A17" s="61">
        <v>16</v>
      </c>
      <c r="B17" s="14" t="s">
        <v>10</v>
      </c>
      <c r="C17" s="14" t="s">
        <v>188</v>
      </c>
      <c r="D17" s="14" t="s">
        <v>0</v>
      </c>
      <c r="E17" s="14" t="s">
        <v>194</v>
      </c>
      <c r="F17" s="77">
        <v>6000</v>
      </c>
      <c r="H17" s="85" t="s">
        <v>126</v>
      </c>
      <c r="I17" s="85" t="s">
        <v>127</v>
      </c>
      <c r="J17" s="85" t="s">
        <v>10</v>
      </c>
    </row>
    <row r="18" spans="1:10" ht="15.75" x14ac:dyDescent="0.25">
      <c r="A18" s="61">
        <v>17</v>
      </c>
      <c r="B18" s="14" t="s">
        <v>10</v>
      </c>
      <c r="C18" s="14" t="s">
        <v>188</v>
      </c>
      <c r="D18" s="14" t="s">
        <v>0</v>
      </c>
      <c r="E18" s="14" t="s">
        <v>195</v>
      </c>
      <c r="F18" s="77">
        <v>12000</v>
      </c>
      <c r="H18" s="85"/>
      <c r="I18" s="85"/>
      <c r="J18" s="85"/>
    </row>
    <row r="19" spans="1:10" ht="15.75" x14ac:dyDescent="0.25">
      <c r="A19" s="61">
        <v>18</v>
      </c>
      <c r="B19" s="14" t="s">
        <v>10</v>
      </c>
      <c r="C19" s="14" t="s">
        <v>188</v>
      </c>
      <c r="D19" s="14" t="s">
        <v>0</v>
      </c>
      <c r="E19" s="14" t="s">
        <v>190</v>
      </c>
      <c r="F19" s="77">
        <v>1200</v>
      </c>
      <c r="H19" s="85" t="s">
        <v>128</v>
      </c>
      <c r="I19" s="86" t="s">
        <v>129</v>
      </c>
      <c r="J19" s="85" t="s">
        <v>10</v>
      </c>
    </row>
    <row r="20" spans="1:10" ht="15.75" x14ac:dyDescent="0.25">
      <c r="A20" s="61">
        <v>19</v>
      </c>
      <c r="B20" s="14" t="s">
        <v>10</v>
      </c>
      <c r="C20" s="14" t="s">
        <v>157</v>
      </c>
      <c r="D20" s="14" t="s">
        <v>0</v>
      </c>
      <c r="E20" s="14" t="s">
        <v>158</v>
      </c>
      <c r="F20" s="77">
        <v>250000</v>
      </c>
      <c r="H20" s="85"/>
      <c r="I20" s="86"/>
      <c r="J20" s="85"/>
    </row>
    <row r="21" spans="1:10" ht="15.75" x14ac:dyDescent="0.25">
      <c r="A21" s="61">
        <v>20</v>
      </c>
      <c r="B21" s="14" t="s">
        <v>10</v>
      </c>
      <c r="C21" s="14" t="s">
        <v>179</v>
      </c>
      <c r="D21" s="14" t="s">
        <v>0</v>
      </c>
      <c r="E21" s="14" t="s">
        <v>13</v>
      </c>
      <c r="F21" s="77">
        <v>1200</v>
      </c>
      <c r="H21" s="85" t="s">
        <v>130</v>
      </c>
      <c r="I21" s="85" t="s">
        <v>131</v>
      </c>
      <c r="J21" s="85" t="s">
        <v>99</v>
      </c>
    </row>
    <row r="22" spans="1:10" ht="15.75" x14ac:dyDescent="0.25">
      <c r="A22" s="61">
        <v>21</v>
      </c>
      <c r="B22" s="14" t="s">
        <v>10</v>
      </c>
      <c r="C22" s="14" t="s">
        <v>179</v>
      </c>
      <c r="D22" s="14" t="s">
        <v>0</v>
      </c>
      <c r="E22" s="14" t="s">
        <v>14</v>
      </c>
      <c r="F22" s="77">
        <v>2400</v>
      </c>
      <c r="H22" s="85"/>
      <c r="I22" s="85"/>
      <c r="J22" s="85"/>
    </row>
    <row r="23" spans="1:10" ht="15.75" x14ac:dyDescent="0.25">
      <c r="A23" s="61">
        <v>22</v>
      </c>
      <c r="B23" s="14" t="s">
        <v>10</v>
      </c>
      <c r="C23" s="14" t="s">
        <v>179</v>
      </c>
      <c r="D23" s="14" t="s">
        <v>0</v>
      </c>
      <c r="E23" s="14" t="s">
        <v>15</v>
      </c>
      <c r="F23" s="77">
        <v>3600</v>
      </c>
      <c r="H23" s="85" t="s">
        <v>132</v>
      </c>
      <c r="I23" s="85" t="s">
        <v>133</v>
      </c>
      <c r="J23" s="85" t="s">
        <v>94</v>
      </c>
    </row>
    <row r="24" spans="1:10" ht="15.75" x14ac:dyDescent="0.25">
      <c r="A24" s="61">
        <v>23</v>
      </c>
      <c r="B24" s="14" t="s">
        <v>10</v>
      </c>
      <c r="C24" s="14" t="s">
        <v>180</v>
      </c>
      <c r="D24" s="14" t="s">
        <v>0</v>
      </c>
      <c r="E24" s="14" t="s">
        <v>16</v>
      </c>
      <c r="F24" s="77">
        <v>600</v>
      </c>
      <c r="H24" s="85" t="s">
        <v>134</v>
      </c>
      <c r="I24" s="86" t="s">
        <v>135</v>
      </c>
      <c r="J24" s="85" t="s">
        <v>94</v>
      </c>
    </row>
    <row r="25" spans="1:10" ht="15.75" x14ac:dyDescent="0.25">
      <c r="A25" s="61">
        <v>24</v>
      </c>
      <c r="B25" s="14" t="s">
        <v>10</v>
      </c>
      <c r="C25" s="14" t="s">
        <v>221</v>
      </c>
      <c r="D25" s="14" t="s">
        <v>1415</v>
      </c>
      <c r="E25" s="14" t="s">
        <v>35</v>
      </c>
      <c r="F25" s="77">
        <v>500</v>
      </c>
      <c r="H25" s="85"/>
      <c r="I25" s="86"/>
      <c r="J25" s="85"/>
    </row>
    <row r="26" spans="1:10" ht="15.75" x14ac:dyDescent="0.25">
      <c r="A26" s="61">
        <v>25</v>
      </c>
      <c r="B26" s="14" t="s">
        <v>10</v>
      </c>
      <c r="C26" s="14" t="s">
        <v>215</v>
      </c>
      <c r="D26" s="14" t="s">
        <v>1415</v>
      </c>
      <c r="E26" s="14" t="s">
        <v>216</v>
      </c>
      <c r="F26" s="77">
        <v>500</v>
      </c>
      <c r="H26" s="85" t="s">
        <v>136</v>
      </c>
      <c r="I26" s="85" t="s">
        <v>137</v>
      </c>
      <c r="J26" s="85" t="s">
        <v>1</v>
      </c>
    </row>
    <row r="27" spans="1:10" ht="15.75" x14ac:dyDescent="0.25">
      <c r="A27" s="61">
        <v>26</v>
      </c>
      <c r="B27" s="14" t="s">
        <v>10</v>
      </c>
      <c r="C27" s="14" t="s">
        <v>223</v>
      </c>
      <c r="D27" s="14" t="s">
        <v>1415</v>
      </c>
      <c r="E27" s="14" t="s">
        <v>224</v>
      </c>
      <c r="F27" s="77">
        <v>500</v>
      </c>
      <c r="H27" s="85" t="s">
        <v>138</v>
      </c>
      <c r="I27" s="85" t="s">
        <v>139</v>
      </c>
      <c r="J27" s="85" t="s">
        <v>1</v>
      </c>
    </row>
    <row r="28" spans="1:10" ht="15.75" x14ac:dyDescent="0.25">
      <c r="A28" s="61">
        <v>27</v>
      </c>
      <c r="B28" s="14" t="s">
        <v>10</v>
      </c>
      <c r="C28" s="14" t="s">
        <v>222</v>
      </c>
      <c r="D28" s="14" t="s">
        <v>1415</v>
      </c>
      <c r="E28" s="14" t="s">
        <v>36</v>
      </c>
      <c r="F28" s="77">
        <v>500</v>
      </c>
      <c r="H28" s="85" t="s">
        <v>140</v>
      </c>
      <c r="I28" s="85" t="s">
        <v>141</v>
      </c>
      <c r="J28" s="85" t="s">
        <v>1</v>
      </c>
    </row>
    <row r="29" spans="1:10" ht="15.75" x14ac:dyDescent="0.25">
      <c r="A29" s="61">
        <v>28</v>
      </c>
      <c r="B29" s="14" t="s">
        <v>10</v>
      </c>
      <c r="C29" s="14" t="s">
        <v>260</v>
      </c>
      <c r="D29" s="14" t="s">
        <v>1415</v>
      </c>
      <c r="E29" s="14" t="s">
        <v>261</v>
      </c>
      <c r="F29" s="77">
        <v>500</v>
      </c>
      <c r="H29" s="85" t="s">
        <v>142</v>
      </c>
      <c r="I29" s="85" t="s">
        <v>143</v>
      </c>
      <c r="J29" s="85" t="s">
        <v>1</v>
      </c>
    </row>
    <row r="30" spans="1:10" ht="15.75" x14ac:dyDescent="0.25">
      <c r="A30" s="61">
        <v>29</v>
      </c>
      <c r="B30" s="14" t="s">
        <v>10</v>
      </c>
      <c r="C30" s="14" t="s">
        <v>253</v>
      </c>
      <c r="D30" s="14" t="s">
        <v>1415</v>
      </c>
      <c r="E30" s="14" t="s">
        <v>254</v>
      </c>
      <c r="F30" s="77">
        <v>500</v>
      </c>
      <c r="H30" s="85"/>
      <c r="I30" s="85"/>
      <c r="J30" s="85"/>
    </row>
    <row r="31" spans="1:10" ht="15.75" x14ac:dyDescent="0.25">
      <c r="A31" s="61">
        <v>30</v>
      </c>
      <c r="B31" s="14" t="s">
        <v>10</v>
      </c>
      <c r="C31" s="14" t="s">
        <v>265</v>
      </c>
      <c r="D31" s="14" t="s">
        <v>1415</v>
      </c>
      <c r="E31" s="14" t="s">
        <v>266</v>
      </c>
      <c r="F31" s="77">
        <v>500</v>
      </c>
      <c r="H31" s="85" t="s">
        <v>144</v>
      </c>
      <c r="I31" s="86" t="s">
        <v>145</v>
      </c>
      <c r="J31" s="85" t="s">
        <v>10</v>
      </c>
    </row>
    <row r="32" spans="1:10" ht="15.75" x14ac:dyDescent="0.25">
      <c r="A32" s="61">
        <v>31</v>
      </c>
      <c r="B32" s="14" t="s">
        <v>10</v>
      </c>
      <c r="C32" s="14" t="s">
        <v>267</v>
      </c>
      <c r="D32" s="14" t="s">
        <v>1415</v>
      </c>
      <c r="E32" s="14" t="s">
        <v>268</v>
      </c>
      <c r="F32" s="77">
        <v>500</v>
      </c>
      <c r="H32" s="85" t="s">
        <v>144</v>
      </c>
      <c r="I32" s="86" t="s">
        <v>145</v>
      </c>
      <c r="J32" s="85" t="s">
        <v>94</v>
      </c>
    </row>
    <row r="33" spans="1:10" ht="15.75" x14ac:dyDescent="0.25">
      <c r="A33" s="61">
        <v>32</v>
      </c>
      <c r="B33" s="14" t="s">
        <v>10</v>
      </c>
      <c r="C33" s="14" t="s">
        <v>258</v>
      </c>
      <c r="D33" s="14" t="s">
        <v>1415</v>
      </c>
      <c r="E33" s="14" t="s">
        <v>259</v>
      </c>
      <c r="F33" s="77">
        <v>500</v>
      </c>
      <c r="H33" s="85" t="s">
        <v>144</v>
      </c>
      <c r="I33" s="85" t="s">
        <v>145</v>
      </c>
      <c r="J33" s="85" t="s">
        <v>1</v>
      </c>
    </row>
    <row r="34" spans="1:10" ht="15.75" x14ac:dyDescent="0.25">
      <c r="A34" s="61">
        <v>33</v>
      </c>
      <c r="B34" s="14" t="s">
        <v>10</v>
      </c>
      <c r="C34" s="14" t="s">
        <v>247</v>
      </c>
      <c r="D34" s="14" t="s">
        <v>1415</v>
      </c>
      <c r="E34" s="14" t="s">
        <v>248</v>
      </c>
      <c r="F34" s="77">
        <v>600</v>
      </c>
      <c r="H34" s="85"/>
      <c r="I34" s="85"/>
      <c r="J34" s="85"/>
    </row>
    <row r="35" spans="1:10" ht="15.75" x14ac:dyDescent="0.25">
      <c r="A35" s="61">
        <v>34</v>
      </c>
      <c r="B35" s="14" t="s">
        <v>10</v>
      </c>
      <c r="C35" s="14" t="s">
        <v>249</v>
      </c>
      <c r="D35" s="14" t="s">
        <v>1415</v>
      </c>
      <c r="E35" s="14" t="s">
        <v>250</v>
      </c>
      <c r="F35" s="77">
        <v>600</v>
      </c>
      <c r="H35" s="85" t="s">
        <v>146</v>
      </c>
      <c r="I35" s="85" t="s">
        <v>147</v>
      </c>
      <c r="J35" s="85" t="s">
        <v>1</v>
      </c>
    </row>
    <row r="36" spans="1:10" ht="15.75" x14ac:dyDescent="0.25">
      <c r="A36" s="61">
        <v>35</v>
      </c>
      <c r="B36" s="14" t="s">
        <v>10</v>
      </c>
      <c r="C36" s="14" t="s">
        <v>251</v>
      </c>
      <c r="D36" s="14" t="s">
        <v>1415</v>
      </c>
      <c r="E36" s="14" t="s">
        <v>252</v>
      </c>
      <c r="F36" s="77">
        <v>1200</v>
      </c>
      <c r="H36" s="85"/>
      <c r="I36" s="85"/>
      <c r="J36" s="85"/>
    </row>
    <row r="37" spans="1:10" ht="15.75" x14ac:dyDescent="0.25">
      <c r="A37" s="61">
        <v>36</v>
      </c>
      <c r="B37" s="14" t="s">
        <v>10</v>
      </c>
      <c r="C37" s="14" t="s">
        <v>214</v>
      </c>
      <c r="D37" s="14" t="s">
        <v>1415</v>
      </c>
      <c r="E37" s="14" t="s">
        <v>218</v>
      </c>
      <c r="F37" s="77">
        <v>300</v>
      </c>
      <c r="H37" s="85" t="s">
        <v>148</v>
      </c>
      <c r="I37" s="87" t="s">
        <v>149</v>
      </c>
      <c r="J37" s="85" t="s">
        <v>1</v>
      </c>
    </row>
    <row r="38" spans="1:10" ht="15.75" x14ac:dyDescent="0.25">
      <c r="A38" s="61">
        <v>37</v>
      </c>
      <c r="B38" s="14" t="s">
        <v>10</v>
      </c>
      <c r="C38" s="14" t="s">
        <v>243</v>
      </c>
      <c r="D38" s="14" t="s">
        <v>1415</v>
      </c>
      <c r="E38" s="14" t="s">
        <v>244</v>
      </c>
      <c r="F38" s="77">
        <v>300</v>
      </c>
      <c r="H38" s="85"/>
      <c r="I38" s="87"/>
      <c r="J38" s="85"/>
    </row>
    <row r="39" spans="1:10" ht="15.75" x14ac:dyDescent="0.25">
      <c r="A39" s="61">
        <v>38</v>
      </c>
      <c r="B39" s="14" t="s">
        <v>10</v>
      </c>
      <c r="C39" s="14" t="s">
        <v>245</v>
      </c>
      <c r="D39" s="14" t="s">
        <v>1415</v>
      </c>
      <c r="E39" s="14" t="s">
        <v>246</v>
      </c>
      <c r="F39" s="77">
        <v>300</v>
      </c>
      <c r="H39" s="85" t="s">
        <v>150</v>
      </c>
      <c r="I39" s="85" t="s">
        <v>151</v>
      </c>
      <c r="J39" s="85" t="s">
        <v>94</v>
      </c>
    </row>
    <row r="40" spans="1:10" ht="15.75" x14ac:dyDescent="0.25">
      <c r="A40" s="61">
        <v>39</v>
      </c>
      <c r="B40" s="14" t="s">
        <v>10</v>
      </c>
      <c r="C40" s="14" t="s">
        <v>239</v>
      </c>
      <c r="D40" s="14" t="s">
        <v>1415</v>
      </c>
      <c r="E40" s="14" t="s">
        <v>240</v>
      </c>
      <c r="F40" s="77">
        <v>500</v>
      </c>
      <c r="H40" s="85"/>
      <c r="I40" s="85"/>
      <c r="J40" s="85"/>
    </row>
    <row r="41" spans="1:10" ht="15.75" x14ac:dyDescent="0.25">
      <c r="A41" s="61">
        <v>40</v>
      </c>
      <c r="B41" s="14" t="s">
        <v>10</v>
      </c>
      <c r="C41" s="14" t="s">
        <v>220</v>
      </c>
      <c r="D41" s="14" t="s">
        <v>1415</v>
      </c>
      <c r="E41" s="14" t="s">
        <v>34</v>
      </c>
      <c r="F41" s="77">
        <v>600</v>
      </c>
      <c r="H41" s="85" t="s">
        <v>152</v>
      </c>
      <c r="I41" s="85" t="s">
        <v>153</v>
      </c>
      <c r="J41" s="85" t="s">
        <v>1</v>
      </c>
    </row>
    <row r="42" spans="1:10" ht="15.75" x14ac:dyDescent="0.25">
      <c r="A42" s="61">
        <v>41</v>
      </c>
      <c r="B42" s="14" t="s">
        <v>10</v>
      </c>
      <c r="C42" s="14" t="s">
        <v>181</v>
      </c>
      <c r="D42" s="14" t="s">
        <v>1415</v>
      </c>
      <c r="E42" s="14" t="s">
        <v>31</v>
      </c>
      <c r="F42" s="77">
        <v>600</v>
      </c>
      <c r="H42" s="85"/>
      <c r="I42" s="85"/>
      <c r="J42" s="85"/>
    </row>
    <row r="43" spans="1:10" ht="15.75" x14ac:dyDescent="0.25">
      <c r="A43" s="61">
        <v>42</v>
      </c>
      <c r="B43" s="14" t="s">
        <v>10</v>
      </c>
      <c r="C43" s="14" t="s">
        <v>217</v>
      </c>
      <c r="D43" s="14" t="s">
        <v>1415</v>
      </c>
      <c r="E43" s="14" t="s">
        <v>32</v>
      </c>
      <c r="F43" s="77">
        <v>600</v>
      </c>
      <c r="H43" s="85" t="s">
        <v>154</v>
      </c>
      <c r="I43" s="87" t="s">
        <v>155</v>
      </c>
      <c r="J43" s="87" t="s">
        <v>156</v>
      </c>
    </row>
    <row r="44" spans="1:10" x14ac:dyDescent="0.25">
      <c r="A44" s="61">
        <v>43</v>
      </c>
      <c r="B44" s="14" t="s">
        <v>10</v>
      </c>
      <c r="C44" s="14" t="s">
        <v>219</v>
      </c>
      <c r="D44" s="14" t="s">
        <v>1415</v>
      </c>
      <c r="E44" s="14" t="s">
        <v>33</v>
      </c>
      <c r="F44" s="77">
        <v>600</v>
      </c>
    </row>
    <row r="45" spans="1:10" x14ac:dyDescent="0.25">
      <c r="A45" s="61">
        <v>44</v>
      </c>
      <c r="B45" s="14" t="s">
        <v>10</v>
      </c>
      <c r="C45" s="14" t="s">
        <v>229</v>
      </c>
      <c r="D45" s="14" t="s">
        <v>1415</v>
      </c>
      <c r="E45" s="14" t="s">
        <v>230</v>
      </c>
      <c r="F45" s="77">
        <v>200</v>
      </c>
    </row>
    <row r="46" spans="1:10" x14ac:dyDescent="0.25">
      <c r="A46" s="61">
        <v>45</v>
      </c>
      <c r="B46" s="14" t="s">
        <v>10</v>
      </c>
      <c r="C46" s="14" t="s">
        <v>201</v>
      </c>
      <c r="D46" s="14" t="s">
        <v>1415</v>
      </c>
      <c r="E46" s="14" t="s">
        <v>202</v>
      </c>
      <c r="F46" s="77">
        <v>1000</v>
      </c>
    </row>
    <row r="47" spans="1:10" x14ac:dyDescent="0.25">
      <c r="A47" s="61">
        <v>46</v>
      </c>
      <c r="B47" s="14" t="s">
        <v>10</v>
      </c>
      <c r="C47" s="14" t="s">
        <v>255</v>
      </c>
      <c r="D47" s="14" t="s">
        <v>1415</v>
      </c>
      <c r="E47" s="14" t="s">
        <v>256</v>
      </c>
      <c r="F47" s="77">
        <v>200</v>
      </c>
    </row>
    <row r="48" spans="1:10" x14ac:dyDescent="0.25">
      <c r="A48" s="61">
        <v>47</v>
      </c>
      <c r="B48" s="14" t="s">
        <v>10</v>
      </c>
      <c r="C48" s="14" t="s">
        <v>200</v>
      </c>
      <c r="D48" s="14" t="s">
        <v>1415</v>
      </c>
      <c r="E48" s="14" t="s">
        <v>22</v>
      </c>
      <c r="F48" s="77">
        <v>500</v>
      </c>
    </row>
    <row r="49" spans="1:6" x14ac:dyDescent="0.25">
      <c r="A49" s="61">
        <v>48</v>
      </c>
      <c r="B49" s="14" t="s">
        <v>10</v>
      </c>
      <c r="C49" s="14" t="s">
        <v>231</v>
      </c>
      <c r="D49" s="14" t="s">
        <v>1415</v>
      </c>
      <c r="E49" s="14" t="s">
        <v>232</v>
      </c>
      <c r="F49" s="77">
        <v>200</v>
      </c>
    </row>
    <row r="50" spans="1:6" x14ac:dyDescent="0.25">
      <c r="A50" s="61">
        <v>49</v>
      </c>
      <c r="B50" s="14" t="s">
        <v>10</v>
      </c>
      <c r="C50" s="14" t="s">
        <v>209</v>
      </c>
      <c r="D50" s="14" t="s">
        <v>1415</v>
      </c>
      <c r="E50" s="14" t="s">
        <v>210</v>
      </c>
      <c r="F50" s="77">
        <v>200</v>
      </c>
    </row>
    <row r="51" spans="1:6" x14ac:dyDescent="0.25">
      <c r="A51" s="61">
        <v>50</v>
      </c>
      <c r="B51" s="14" t="s">
        <v>10</v>
      </c>
      <c r="C51" s="14" t="s">
        <v>214</v>
      </c>
      <c r="D51" s="14" t="s">
        <v>1415</v>
      </c>
      <c r="E51" s="14" t="s">
        <v>30</v>
      </c>
      <c r="F51" s="77">
        <v>300</v>
      </c>
    </row>
    <row r="52" spans="1:6" x14ac:dyDescent="0.25">
      <c r="A52" s="61">
        <v>51</v>
      </c>
      <c r="B52" s="14" t="s">
        <v>10</v>
      </c>
      <c r="C52" s="14" t="s">
        <v>233</v>
      </c>
      <c r="D52" s="14" t="s">
        <v>1415</v>
      </c>
      <c r="E52" s="14" t="s">
        <v>234</v>
      </c>
      <c r="F52" s="77">
        <v>300</v>
      </c>
    </row>
    <row r="53" spans="1:6" x14ac:dyDescent="0.25">
      <c r="A53" s="61">
        <v>52</v>
      </c>
      <c r="B53" s="14" t="s">
        <v>10</v>
      </c>
      <c r="C53" s="14" t="s">
        <v>207</v>
      </c>
      <c r="D53" s="14" t="s">
        <v>1415</v>
      </c>
      <c r="E53" s="14" t="s">
        <v>208</v>
      </c>
      <c r="F53" s="77">
        <v>500</v>
      </c>
    </row>
    <row r="54" spans="1:6" x14ac:dyDescent="0.25">
      <c r="A54" s="61">
        <v>53</v>
      </c>
      <c r="B54" s="14" t="s">
        <v>10</v>
      </c>
      <c r="C54" s="14" t="s">
        <v>211</v>
      </c>
      <c r="D54" s="14" t="s">
        <v>1415</v>
      </c>
      <c r="E54" s="14" t="s">
        <v>27</v>
      </c>
      <c r="F54" s="77">
        <v>1000</v>
      </c>
    </row>
    <row r="55" spans="1:6" x14ac:dyDescent="0.25">
      <c r="A55" s="61">
        <v>54</v>
      </c>
      <c r="B55" s="14" t="s">
        <v>10</v>
      </c>
      <c r="C55" s="14" t="s">
        <v>212</v>
      </c>
      <c r="D55" s="14" t="s">
        <v>1415</v>
      </c>
      <c r="E55" s="14" t="s">
        <v>28</v>
      </c>
      <c r="F55" s="77">
        <v>600</v>
      </c>
    </row>
    <row r="56" spans="1:6" x14ac:dyDescent="0.25">
      <c r="A56" s="61">
        <v>55</v>
      </c>
      <c r="B56" s="14" t="s">
        <v>10</v>
      </c>
      <c r="C56" s="14" t="s">
        <v>233</v>
      </c>
      <c r="D56" s="14" t="s">
        <v>1415</v>
      </c>
      <c r="E56" s="14" t="s">
        <v>257</v>
      </c>
      <c r="F56" s="77">
        <v>300</v>
      </c>
    </row>
    <row r="57" spans="1:6" x14ac:dyDescent="0.25">
      <c r="A57" s="61">
        <v>56</v>
      </c>
      <c r="B57" s="14" t="s">
        <v>10</v>
      </c>
      <c r="C57" s="14" t="s">
        <v>225</v>
      </c>
      <c r="D57" s="14" t="s">
        <v>1415</v>
      </c>
      <c r="E57" s="14" t="s">
        <v>37</v>
      </c>
      <c r="F57" s="77">
        <v>250</v>
      </c>
    </row>
    <row r="58" spans="1:6" x14ac:dyDescent="0.25">
      <c r="A58" s="61">
        <v>57</v>
      </c>
      <c r="B58" s="14" t="s">
        <v>10</v>
      </c>
      <c r="C58" s="14" t="s">
        <v>235</v>
      </c>
      <c r="D58" s="14" t="s">
        <v>1415</v>
      </c>
      <c r="E58" s="14" t="s">
        <v>236</v>
      </c>
      <c r="F58" s="77">
        <v>250</v>
      </c>
    </row>
    <row r="59" spans="1:6" x14ac:dyDescent="0.25">
      <c r="A59" s="61">
        <v>58</v>
      </c>
      <c r="B59" s="14" t="s">
        <v>10</v>
      </c>
      <c r="C59" s="14" t="s">
        <v>262</v>
      </c>
      <c r="D59" s="14" t="s">
        <v>1415</v>
      </c>
      <c r="E59" s="14" t="s">
        <v>263</v>
      </c>
      <c r="F59" s="77">
        <v>200</v>
      </c>
    </row>
    <row r="60" spans="1:6" x14ac:dyDescent="0.25">
      <c r="A60" s="61">
        <v>59</v>
      </c>
      <c r="B60" s="14" t="s">
        <v>10</v>
      </c>
      <c r="C60" s="14" t="s">
        <v>241</v>
      </c>
      <c r="D60" s="14" t="s">
        <v>1415</v>
      </c>
      <c r="E60" s="14" t="s">
        <v>242</v>
      </c>
      <c r="F60" s="77">
        <v>200</v>
      </c>
    </row>
    <row r="61" spans="1:6" x14ac:dyDescent="0.25">
      <c r="A61" s="61">
        <v>60</v>
      </c>
      <c r="B61" s="14" t="s">
        <v>10</v>
      </c>
      <c r="C61" s="14" t="s">
        <v>213</v>
      </c>
      <c r="D61" s="14" t="s">
        <v>1415</v>
      </c>
      <c r="E61" s="14" t="s">
        <v>29</v>
      </c>
      <c r="F61" s="77">
        <v>600</v>
      </c>
    </row>
    <row r="62" spans="1:6" x14ac:dyDescent="0.25">
      <c r="A62" s="61">
        <v>61</v>
      </c>
      <c r="B62" s="14" t="s">
        <v>10</v>
      </c>
      <c r="C62" s="14" t="s">
        <v>237</v>
      </c>
      <c r="D62" s="14" t="s">
        <v>1415</v>
      </c>
      <c r="E62" s="14" t="s">
        <v>238</v>
      </c>
      <c r="F62" s="77">
        <v>500</v>
      </c>
    </row>
    <row r="63" spans="1:6" x14ac:dyDescent="0.25">
      <c r="A63" s="61">
        <v>62</v>
      </c>
      <c r="B63" s="14" t="s">
        <v>10</v>
      </c>
      <c r="C63" s="14" t="s">
        <v>203</v>
      </c>
      <c r="D63" s="14" t="s">
        <v>1415</v>
      </c>
      <c r="E63" s="14" t="s">
        <v>24</v>
      </c>
      <c r="F63" s="77">
        <v>25000</v>
      </c>
    </row>
    <row r="64" spans="1:6" x14ac:dyDescent="0.25">
      <c r="A64" s="61">
        <v>63</v>
      </c>
      <c r="B64" s="14" t="s">
        <v>10</v>
      </c>
      <c r="C64" s="14" t="s">
        <v>203</v>
      </c>
      <c r="D64" s="14" t="s">
        <v>1415</v>
      </c>
      <c r="E64" s="14" t="s">
        <v>204</v>
      </c>
      <c r="F64" s="77">
        <v>1200</v>
      </c>
    </row>
    <row r="65" spans="1:6" x14ac:dyDescent="0.25">
      <c r="A65" s="61">
        <v>64</v>
      </c>
      <c r="B65" s="14" t="s">
        <v>10</v>
      </c>
      <c r="C65" s="14" t="s">
        <v>203</v>
      </c>
      <c r="D65" s="14" t="s">
        <v>1415</v>
      </c>
      <c r="E65" s="14" t="s">
        <v>264</v>
      </c>
      <c r="F65" s="77">
        <v>1200</v>
      </c>
    </row>
    <row r="66" spans="1:6" x14ac:dyDescent="0.25">
      <c r="A66" s="61">
        <v>65</v>
      </c>
      <c r="B66" s="14" t="s">
        <v>10</v>
      </c>
      <c r="C66" s="14" t="s">
        <v>203</v>
      </c>
      <c r="D66" s="14" t="s">
        <v>1415</v>
      </c>
      <c r="E66" s="14" t="s">
        <v>227</v>
      </c>
      <c r="F66" s="77">
        <v>750</v>
      </c>
    </row>
    <row r="67" spans="1:6" x14ac:dyDescent="0.25">
      <c r="A67" s="61">
        <v>66</v>
      </c>
      <c r="B67" s="14" t="s">
        <v>10</v>
      </c>
      <c r="C67" s="14" t="s">
        <v>203</v>
      </c>
      <c r="D67" s="14" t="s">
        <v>1415</v>
      </c>
      <c r="E67" s="14" t="s">
        <v>228</v>
      </c>
      <c r="F67" s="77">
        <v>500</v>
      </c>
    </row>
    <row r="68" spans="1:6" x14ac:dyDescent="0.25">
      <c r="A68" s="61">
        <v>67</v>
      </c>
      <c r="B68" s="14" t="s">
        <v>10</v>
      </c>
      <c r="C68" s="14" t="s">
        <v>196</v>
      </c>
      <c r="D68" s="14" t="s">
        <v>1415</v>
      </c>
      <c r="E68" s="14" t="s">
        <v>18</v>
      </c>
      <c r="F68" s="77">
        <v>600</v>
      </c>
    </row>
    <row r="69" spans="1:6" x14ac:dyDescent="0.25">
      <c r="A69" s="61">
        <v>68</v>
      </c>
      <c r="B69" s="14" t="s">
        <v>10</v>
      </c>
      <c r="C69" s="14" t="s">
        <v>199</v>
      </c>
      <c r="D69" s="14" t="s">
        <v>1415</v>
      </c>
      <c r="E69" s="14" t="s">
        <v>21</v>
      </c>
      <c r="F69" s="77">
        <v>300</v>
      </c>
    </row>
    <row r="70" spans="1:6" x14ac:dyDescent="0.25">
      <c r="A70" s="61">
        <v>69</v>
      </c>
      <c r="B70" s="14" t="s">
        <v>10</v>
      </c>
      <c r="C70" s="14" t="s">
        <v>226</v>
      </c>
      <c r="D70" s="14" t="s">
        <v>1415</v>
      </c>
      <c r="E70" s="14" t="s">
        <v>38</v>
      </c>
      <c r="F70" s="77">
        <v>600</v>
      </c>
    </row>
    <row r="71" spans="1:6" x14ac:dyDescent="0.25">
      <c r="A71" s="61">
        <v>70</v>
      </c>
      <c r="B71" s="14" t="s">
        <v>10</v>
      </c>
      <c r="C71" s="14" t="s">
        <v>226</v>
      </c>
      <c r="D71" s="14" t="s">
        <v>1415</v>
      </c>
      <c r="E71" s="14" t="s">
        <v>39</v>
      </c>
      <c r="F71" s="77">
        <v>300</v>
      </c>
    </row>
    <row r="72" spans="1:6" x14ac:dyDescent="0.25">
      <c r="A72" s="61">
        <v>71</v>
      </c>
      <c r="B72" s="14" t="s">
        <v>10</v>
      </c>
      <c r="C72" s="14" t="s">
        <v>226</v>
      </c>
      <c r="D72" s="14" t="s">
        <v>1415</v>
      </c>
      <c r="E72" s="14" t="s">
        <v>40</v>
      </c>
      <c r="F72" s="77">
        <v>300</v>
      </c>
    </row>
    <row r="73" spans="1:6" x14ac:dyDescent="0.25">
      <c r="A73" s="61">
        <v>72</v>
      </c>
      <c r="B73" s="14" t="s">
        <v>10</v>
      </c>
      <c r="C73" s="14" t="s">
        <v>226</v>
      </c>
      <c r="D73" s="14" t="s">
        <v>1415</v>
      </c>
      <c r="E73" s="14" t="s">
        <v>41</v>
      </c>
      <c r="F73" s="77">
        <v>300</v>
      </c>
    </row>
    <row r="74" spans="1:6" x14ac:dyDescent="0.25">
      <c r="A74" s="61">
        <v>73</v>
      </c>
      <c r="B74" s="14" t="s">
        <v>10</v>
      </c>
      <c r="C74" s="14" t="s">
        <v>226</v>
      </c>
      <c r="D74" s="14" t="s">
        <v>1415</v>
      </c>
      <c r="E74" s="14" t="s">
        <v>42</v>
      </c>
      <c r="F74" s="77">
        <v>400</v>
      </c>
    </row>
    <row r="75" spans="1:6" x14ac:dyDescent="0.25">
      <c r="A75" s="61">
        <v>74</v>
      </c>
      <c r="B75" s="14" t="s">
        <v>10</v>
      </c>
      <c r="C75" s="14" t="s">
        <v>226</v>
      </c>
      <c r="D75" s="14" t="s">
        <v>1415</v>
      </c>
      <c r="E75" s="14" t="s">
        <v>43</v>
      </c>
      <c r="F75" s="77">
        <v>600</v>
      </c>
    </row>
    <row r="76" spans="1:6" x14ac:dyDescent="0.25">
      <c r="A76" s="61">
        <v>75</v>
      </c>
      <c r="B76" s="14" t="s">
        <v>10</v>
      </c>
      <c r="C76" s="14" t="s">
        <v>203</v>
      </c>
      <c r="D76" s="14" t="s">
        <v>1415</v>
      </c>
      <c r="E76" s="14" t="s">
        <v>23</v>
      </c>
      <c r="F76" s="77">
        <v>50000</v>
      </c>
    </row>
    <row r="77" spans="1:6" x14ac:dyDescent="0.25">
      <c r="A77" s="61">
        <v>76</v>
      </c>
      <c r="B77" s="14" t="s">
        <v>10</v>
      </c>
      <c r="C77" s="14" t="s">
        <v>203</v>
      </c>
      <c r="D77" s="14" t="s">
        <v>1415</v>
      </c>
      <c r="E77" s="14" t="s">
        <v>25</v>
      </c>
      <c r="F77" s="77">
        <v>600</v>
      </c>
    </row>
    <row r="78" spans="1:6" x14ac:dyDescent="0.25">
      <c r="A78" s="61">
        <v>77</v>
      </c>
      <c r="B78" s="14" t="s">
        <v>10</v>
      </c>
      <c r="C78" s="14" t="s">
        <v>203</v>
      </c>
      <c r="D78" s="14" t="s">
        <v>1415</v>
      </c>
      <c r="E78" s="14" t="s">
        <v>205</v>
      </c>
      <c r="F78" s="77">
        <v>400</v>
      </c>
    </row>
    <row r="79" spans="1:6" x14ac:dyDescent="0.25">
      <c r="A79" s="61">
        <v>78</v>
      </c>
      <c r="B79" s="14" t="s">
        <v>10</v>
      </c>
      <c r="C79" s="14" t="s">
        <v>197</v>
      </c>
      <c r="D79" s="14" t="s">
        <v>1415</v>
      </c>
      <c r="E79" s="14" t="s">
        <v>19</v>
      </c>
      <c r="F79" s="77">
        <v>200</v>
      </c>
    </row>
    <row r="80" spans="1:6" x14ac:dyDescent="0.25">
      <c r="A80" s="61">
        <v>79</v>
      </c>
      <c r="B80" s="14" t="s">
        <v>10</v>
      </c>
      <c r="C80" s="14" t="s">
        <v>206</v>
      </c>
      <c r="D80" s="14" t="s">
        <v>1415</v>
      </c>
      <c r="E80" s="14" t="s">
        <v>26</v>
      </c>
      <c r="F80" s="77">
        <v>200</v>
      </c>
    </row>
    <row r="81" spans="1:6" x14ac:dyDescent="0.25">
      <c r="A81" s="61">
        <v>80</v>
      </c>
      <c r="B81" s="14" t="s">
        <v>10</v>
      </c>
      <c r="C81" s="14" t="s">
        <v>198</v>
      </c>
      <c r="D81" s="14" t="s">
        <v>1415</v>
      </c>
      <c r="E81" s="14" t="s">
        <v>20</v>
      </c>
      <c r="F81" s="77">
        <v>200</v>
      </c>
    </row>
    <row r="82" spans="1:6" x14ac:dyDescent="0.25">
      <c r="A82" s="61">
        <v>81</v>
      </c>
      <c r="B82" s="14" t="s">
        <v>10</v>
      </c>
      <c r="C82" s="14" t="s">
        <v>306</v>
      </c>
      <c r="D82" s="14" t="s">
        <v>9</v>
      </c>
      <c r="E82" s="14" t="s">
        <v>307</v>
      </c>
      <c r="F82" s="77">
        <v>800</v>
      </c>
    </row>
    <row r="83" spans="1:6" x14ac:dyDescent="0.25">
      <c r="A83" s="61">
        <v>82</v>
      </c>
      <c r="B83" s="14" t="s">
        <v>10</v>
      </c>
      <c r="C83" s="14" t="s">
        <v>308</v>
      </c>
      <c r="D83" s="14" t="s">
        <v>9</v>
      </c>
      <c r="E83" s="14" t="s">
        <v>309</v>
      </c>
      <c r="F83" s="77">
        <v>800</v>
      </c>
    </row>
    <row r="84" spans="1:6" x14ac:dyDescent="0.25">
      <c r="A84" s="61">
        <v>83</v>
      </c>
      <c r="B84" s="14" t="s">
        <v>10</v>
      </c>
      <c r="C84" s="14" t="s">
        <v>300</v>
      </c>
      <c r="D84" s="14" t="s">
        <v>9</v>
      </c>
      <c r="E84" s="14" t="s">
        <v>301</v>
      </c>
      <c r="F84" s="77">
        <v>3000</v>
      </c>
    </row>
    <row r="85" spans="1:6" x14ac:dyDescent="0.25">
      <c r="A85" s="61">
        <v>84</v>
      </c>
      <c r="B85" s="14" t="s">
        <v>10</v>
      </c>
      <c r="C85" s="14" t="s">
        <v>298</v>
      </c>
      <c r="D85" s="14" t="s">
        <v>9</v>
      </c>
      <c r="E85" s="14" t="s">
        <v>299</v>
      </c>
      <c r="F85" s="77">
        <v>2400</v>
      </c>
    </row>
    <row r="86" spans="1:6" x14ac:dyDescent="0.25">
      <c r="A86" s="61">
        <v>85</v>
      </c>
      <c r="B86" s="14" t="s">
        <v>10</v>
      </c>
      <c r="C86" s="14" t="s">
        <v>269</v>
      </c>
      <c r="D86" s="14" t="s">
        <v>9</v>
      </c>
      <c r="E86" s="14" t="s">
        <v>50</v>
      </c>
      <c r="F86" s="77">
        <v>300</v>
      </c>
    </row>
    <row r="87" spans="1:6" x14ac:dyDescent="0.25">
      <c r="A87" s="61">
        <v>86</v>
      </c>
      <c r="B87" s="14" t="s">
        <v>10</v>
      </c>
      <c r="C87" s="14" t="s">
        <v>282</v>
      </c>
      <c r="D87" s="14" t="s">
        <v>9</v>
      </c>
      <c r="E87" s="14" t="s">
        <v>283</v>
      </c>
      <c r="F87" s="77">
        <v>9000</v>
      </c>
    </row>
    <row r="88" spans="1:6" x14ac:dyDescent="0.25">
      <c r="A88" s="61">
        <v>87</v>
      </c>
      <c r="B88" s="14" t="s">
        <v>10</v>
      </c>
      <c r="C88" s="14" t="s">
        <v>280</v>
      </c>
      <c r="D88" s="14" t="s">
        <v>9</v>
      </c>
      <c r="E88" s="14" t="s">
        <v>281</v>
      </c>
      <c r="F88" s="77">
        <v>3600</v>
      </c>
    </row>
    <row r="89" spans="1:6" x14ac:dyDescent="0.25">
      <c r="A89" s="61">
        <v>88</v>
      </c>
      <c r="B89" s="14" t="s">
        <v>10</v>
      </c>
      <c r="C89" s="14" t="s">
        <v>275</v>
      </c>
      <c r="D89" s="14" t="s">
        <v>9</v>
      </c>
      <c r="E89" s="14" t="s">
        <v>56</v>
      </c>
      <c r="F89" s="77">
        <v>800</v>
      </c>
    </row>
    <row r="90" spans="1:6" x14ac:dyDescent="0.25">
      <c r="A90" s="61">
        <v>89</v>
      </c>
      <c r="B90" s="14" t="s">
        <v>10</v>
      </c>
      <c r="C90" s="14" t="s">
        <v>290</v>
      </c>
      <c r="D90" s="14" t="s">
        <v>9</v>
      </c>
      <c r="E90" s="14" t="s">
        <v>291</v>
      </c>
      <c r="F90" s="77">
        <v>800</v>
      </c>
    </row>
    <row r="91" spans="1:6" x14ac:dyDescent="0.25">
      <c r="A91" s="61">
        <v>90</v>
      </c>
      <c r="B91" s="14" t="s">
        <v>10</v>
      </c>
      <c r="C91" s="14" t="s">
        <v>270</v>
      </c>
      <c r="D91" s="14" t="s">
        <v>9</v>
      </c>
      <c r="E91" s="14" t="s">
        <v>51</v>
      </c>
      <c r="F91" s="77">
        <v>800</v>
      </c>
    </row>
    <row r="92" spans="1:6" x14ac:dyDescent="0.25">
      <c r="A92" s="61">
        <v>91</v>
      </c>
      <c r="B92" s="14" t="s">
        <v>10</v>
      </c>
      <c r="C92" s="14" t="s">
        <v>271</v>
      </c>
      <c r="D92" s="14" t="s">
        <v>9</v>
      </c>
      <c r="E92" s="14" t="s">
        <v>52</v>
      </c>
      <c r="F92" s="77">
        <v>800</v>
      </c>
    </row>
    <row r="93" spans="1:6" x14ac:dyDescent="0.25">
      <c r="A93" s="61">
        <v>92</v>
      </c>
      <c r="B93" s="14" t="s">
        <v>10</v>
      </c>
      <c r="C93" s="14" t="s">
        <v>272</v>
      </c>
      <c r="D93" s="14" t="s">
        <v>9</v>
      </c>
      <c r="E93" s="14" t="s">
        <v>53</v>
      </c>
      <c r="F93" s="77">
        <v>800</v>
      </c>
    </row>
    <row r="94" spans="1:6" x14ac:dyDescent="0.25">
      <c r="A94" s="61">
        <v>93</v>
      </c>
      <c r="B94" s="14" t="s">
        <v>10</v>
      </c>
      <c r="C94" s="14" t="s">
        <v>276</v>
      </c>
      <c r="D94" s="14" t="s">
        <v>9</v>
      </c>
      <c r="E94" s="14" t="s">
        <v>57</v>
      </c>
      <c r="F94" s="77">
        <v>800</v>
      </c>
    </row>
    <row r="95" spans="1:6" x14ac:dyDescent="0.25">
      <c r="A95" s="61">
        <v>94</v>
      </c>
      <c r="B95" s="14" t="s">
        <v>10</v>
      </c>
      <c r="C95" s="14" t="s">
        <v>277</v>
      </c>
      <c r="D95" s="14" t="s">
        <v>9</v>
      </c>
      <c r="E95" s="14" t="s">
        <v>58</v>
      </c>
      <c r="F95" s="77">
        <v>800</v>
      </c>
    </row>
    <row r="96" spans="1:6" x14ac:dyDescent="0.25">
      <c r="A96" s="61">
        <v>95</v>
      </c>
      <c r="B96" s="14" t="s">
        <v>10</v>
      </c>
      <c r="C96" s="14" t="s">
        <v>292</v>
      </c>
      <c r="D96" s="14" t="s">
        <v>9</v>
      </c>
      <c r="E96" s="14" t="s">
        <v>293</v>
      </c>
      <c r="F96" s="77">
        <v>800</v>
      </c>
    </row>
    <row r="97" spans="1:6" x14ac:dyDescent="0.25">
      <c r="A97" s="61">
        <v>96</v>
      </c>
      <c r="B97" s="14" t="s">
        <v>10</v>
      </c>
      <c r="C97" s="14" t="s">
        <v>294</v>
      </c>
      <c r="D97" s="14" t="s">
        <v>9</v>
      </c>
      <c r="E97" s="14" t="s">
        <v>295</v>
      </c>
      <c r="F97" s="77">
        <v>1800</v>
      </c>
    </row>
    <row r="98" spans="1:6" x14ac:dyDescent="0.25">
      <c r="A98" s="61">
        <v>97</v>
      </c>
      <c r="B98" s="14" t="s">
        <v>10</v>
      </c>
      <c r="C98" s="14" t="s">
        <v>296</v>
      </c>
      <c r="D98" s="14" t="s">
        <v>9</v>
      </c>
      <c r="E98" s="14" t="s">
        <v>297</v>
      </c>
      <c r="F98" s="77">
        <v>1200</v>
      </c>
    </row>
    <row r="99" spans="1:6" x14ac:dyDescent="0.25">
      <c r="A99" s="61">
        <v>98</v>
      </c>
      <c r="B99" s="14" t="s">
        <v>10</v>
      </c>
      <c r="C99" s="14" t="s">
        <v>304</v>
      </c>
      <c r="D99" s="14" t="s">
        <v>9</v>
      </c>
      <c r="E99" s="14" t="s">
        <v>305</v>
      </c>
      <c r="F99" s="77">
        <v>800</v>
      </c>
    </row>
    <row r="100" spans="1:6" x14ac:dyDescent="0.25">
      <c r="A100" s="61">
        <v>99</v>
      </c>
      <c r="B100" s="14" t="s">
        <v>10</v>
      </c>
      <c r="C100" s="14" t="s">
        <v>243</v>
      </c>
      <c r="D100" s="14" t="s">
        <v>9</v>
      </c>
      <c r="E100" s="14" t="s">
        <v>46</v>
      </c>
      <c r="F100" s="77">
        <v>1200</v>
      </c>
    </row>
    <row r="101" spans="1:6" x14ac:dyDescent="0.25">
      <c r="A101" s="61">
        <v>100</v>
      </c>
      <c r="B101" s="14" t="s">
        <v>10</v>
      </c>
      <c r="C101" s="14" t="s">
        <v>245</v>
      </c>
      <c r="D101" s="14" t="s">
        <v>9</v>
      </c>
      <c r="E101" s="14" t="s">
        <v>47</v>
      </c>
      <c r="F101" s="77">
        <v>1200</v>
      </c>
    </row>
    <row r="102" spans="1:6" x14ac:dyDescent="0.25">
      <c r="A102" s="61">
        <v>101</v>
      </c>
      <c r="B102" s="14" t="s">
        <v>10</v>
      </c>
      <c r="C102" s="14" t="s">
        <v>241</v>
      </c>
      <c r="D102" s="14" t="s">
        <v>9</v>
      </c>
      <c r="E102" s="14" t="s">
        <v>45</v>
      </c>
      <c r="F102" s="77">
        <v>1200</v>
      </c>
    </row>
    <row r="103" spans="1:6" x14ac:dyDescent="0.25">
      <c r="A103" s="61">
        <v>102</v>
      </c>
      <c r="B103" s="14" t="s">
        <v>10</v>
      </c>
      <c r="C103" s="14" t="s">
        <v>181</v>
      </c>
      <c r="D103" s="14" t="s">
        <v>9</v>
      </c>
      <c r="E103" s="14" t="s">
        <v>64</v>
      </c>
      <c r="F103" s="77">
        <v>2400</v>
      </c>
    </row>
    <row r="104" spans="1:6" x14ac:dyDescent="0.25">
      <c r="A104" s="61">
        <v>103</v>
      </c>
      <c r="B104" s="14" t="s">
        <v>10</v>
      </c>
      <c r="C104" s="14" t="s">
        <v>229</v>
      </c>
      <c r="D104" s="14" t="s">
        <v>9</v>
      </c>
      <c r="E104" s="14" t="s">
        <v>284</v>
      </c>
      <c r="F104" s="77">
        <v>300</v>
      </c>
    </row>
    <row r="105" spans="1:6" x14ac:dyDescent="0.25">
      <c r="A105" s="61">
        <v>104</v>
      </c>
      <c r="B105" s="14" t="s">
        <v>10</v>
      </c>
      <c r="C105" s="14" t="s">
        <v>214</v>
      </c>
      <c r="D105" s="14" t="s">
        <v>9</v>
      </c>
      <c r="E105" s="14" t="s">
        <v>55</v>
      </c>
      <c r="F105" s="77">
        <v>1200</v>
      </c>
    </row>
    <row r="106" spans="1:6" x14ac:dyDescent="0.25">
      <c r="A106" s="61">
        <v>105</v>
      </c>
      <c r="B106" s="14" t="s">
        <v>10</v>
      </c>
      <c r="C106" s="14" t="s">
        <v>233</v>
      </c>
      <c r="D106" s="14" t="s">
        <v>9</v>
      </c>
      <c r="E106" s="14" t="s">
        <v>59</v>
      </c>
      <c r="F106" s="77">
        <v>1200</v>
      </c>
    </row>
    <row r="107" spans="1:6" x14ac:dyDescent="0.25">
      <c r="A107" s="61">
        <v>106</v>
      </c>
      <c r="B107" s="14" t="s">
        <v>10</v>
      </c>
      <c r="C107" s="14" t="s">
        <v>231</v>
      </c>
      <c r="D107" s="14" t="s">
        <v>9</v>
      </c>
      <c r="E107" s="14" t="s">
        <v>285</v>
      </c>
      <c r="F107" s="77">
        <v>300</v>
      </c>
    </row>
    <row r="108" spans="1:6" x14ac:dyDescent="0.25">
      <c r="A108" s="61">
        <v>107</v>
      </c>
      <c r="B108" s="14" t="s">
        <v>10</v>
      </c>
      <c r="C108" s="14" t="s">
        <v>209</v>
      </c>
      <c r="D108" s="14" t="s">
        <v>9</v>
      </c>
      <c r="E108" s="14" t="s">
        <v>303</v>
      </c>
      <c r="F108" s="77">
        <v>300</v>
      </c>
    </row>
    <row r="109" spans="1:6" x14ac:dyDescent="0.25">
      <c r="A109" s="61">
        <v>108</v>
      </c>
      <c r="B109" s="14" t="s">
        <v>10</v>
      </c>
      <c r="C109" s="14" t="s">
        <v>262</v>
      </c>
      <c r="D109" s="14" t="s">
        <v>9</v>
      </c>
      <c r="E109" s="14" t="s">
        <v>44</v>
      </c>
      <c r="F109" s="77">
        <v>400</v>
      </c>
    </row>
    <row r="110" spans="1:6" x14ac:dyDescent="0.25">
      <c r="A110" s="61">
        <v>109</v>
      </c>
      <c r="B110" s="14" t="s">
        <v>10</v>
      </c>
      <c r="C110" s="14" t="s">
        <v>207</v>
      </c>
      <c r="D110" s="14" t="s">
        <v>9</v>
      </c>
      <c r="E110" s="14" t="s">
        <v>302</v>
      </c>
      <c r="F110" s="77">
        <v>700</v>
      </c>
    </row>
    <row r="111" spans="1:6" x14ac:dyDescent="0.25">
      <c r="A111" s="61">
        <v>110</v>
      </c>
      <c r="B111" s="14" t="s">
        <v>10</v>
      </c>
      <c r="C111" s="14" t="s">
        <v>255</v>
      </c>
      <c r="D111" s="14" t="s">
        <v>9</v>
      </c>
      <c r="E111" s="14" t="s">
        <v>48</v>
      </c>
      <c r="F111" s="77">
        <v>300</v>
      </c>
    </row>
    <row r="112" spans="1:6" x14ac:dyDescent="0.25">
      <c r="A112" s="61">
        <v>111</v>
      </c>
      <c r="B112" s="14" t="s">
        <v>10</v>
      </c>
      <c r="C112" s="14" t="s">
        <v>273</v>
      </c>
      <c r="D112" s="14" t="s">
        <v>9</v>
      </c>
      <c r="E112" s="14" t="s">
        <v>54</v>
      </c>
      <c r="F112" s="77">
        <v>300</v>
      </c>
    </row>
    <row r="113" spans="1:6" x14ac:dyDescent="0.25">
      <c r="A113" s="61">
        <v>112</v>
      </c>
      <c r="B113" s="14" t="s">
        <v>10</v>
      </c>
      <c r="C113" s="14" t="s">
        <v>279</v>
      </c>
      <c r="D113" s="14" t="s">
        <v>9</v>
      </c>
      <c r="E113" s="14" t="s">
        <v>61</v>
      </c>
      <c r="F113" s="77">
        <v>150</v>
      </c>
    </row>
    <row r="114" spans="1:6" x14ac:dyDescent="0.25">
      <c r="A114" s="61">
        <v>113</v>
      </c>
      <c r="B114" s="14" t="s">
        <v>10</v>
      </c>
      <c r="C114" s="14" t="s">
        <v>199</v>
      </c>
      <c r="D114" s="14" t="s">
        <v>9</v>
      </c>
      <c r="E114" s="14" t="s">
        <v>287</v>
      </c>
      <c r="F114" s="77">
        <v>600</v>
      </c>
    </row>
    <row r="115" spans="1:6" x14ac:dyDescent="0.25">
      <c r="A115" s="61">
        <v>114</v>
      </c>
      <c r="B115" s="14" t="s">
        <v>10</v>
      </c>
      <c r="C115" s="14" t="s">
        <v>213</v>
      </c>
      <c r="D115" s="14" t="s">
        <v>9</v>
      </c>
      <c r="E115" s="14" t="s">
        <v>63</v>
      </c>
      <c r="F115" s="77">
        <v>600</v>
      </c>
    </row>
    <row r="116" spans="1:6" x14ac:dyDescent="0.25">
      <c r="A116" s="61">
        <v>115</v>
      </c>
      <c r="B116" s="14" t="s">
        <v>10</v>
      </c>
      <c r="C116" s="14" t="s">
        <v>225</v>
      </c>
      <c r="D116" s="14" t="s">
        <v>9</v>
      </c>
      <c r="E116" s="14" t="s">
        <v>65</v>
      </c>
      <c r="F116" s="77">
        <v>750</v>
      </c>
    </row>
    <row r="117" spans="1:6" x14ac:dyDescent="0.25">
      <c r="A117" s="61">
        <v>116</v>
      </c>
      <c r="B117" s="14" t="s">
        <v>10</v>
      </c>
      <c r="C117" s="14" t="s">
        <v>235</v>
      </c>
      <c r="D117" s="14" t="s">
        <v>9</v>
      </c>
      <c r="E117" s="14" t="s">
        <v>286</v>
      </c>
      <c r="F117" s="77">
        <v>750</v>
      </c>
    </row>
    <row r="118" spans="1:6" x14ac:dyDescent="0.25">
      <c r="A118" s="61">
        <v>117</v>
      </c>
      <c r="B118" s="14" t="s">
        <v>10</v>
      </c>
      <c r="C118" s="14" t="s">
        <v>219</v>
      </c>
      <c r="D118" s="14" t="s">
        <v>9</v>
      </c>
      <c r="E118" s="14" t="s">
        <v>288</v>
      </c>
      <c r="F118" s="77">
        <v>1200</v>
      </c>
    </row>
    <row r="119" spans="1:6" x14ac:dyDescent="0.25">
      <c r="A119" s="61">
        <v>118</v>
      </c>
      <c r="B119" s="14" t="s">
        <v>10</v>
      </c>
      <c r="C119" s="14" t="s">
        <v>220</v>
      </c>
      <c r="D119" s="14" t="s">
        <v>9</v>
      </c>
      <c r="E119" s="14" t="s">
        <v>289</v>
      </c>
      <c r="F119" s="77">
        <v>1200</v>
      </c>
    </row>
    <row r="120" spans="1:6" x14ac:dyDescent="0.25">
      <c r="A120" s="61">
        <v>119</v>
      </c>
      <c r="B120" s="14" t="s">
        <v>10</v>
      </c>
      <c r="C120" s="14" t="s">
        <v>214</v>
      </c>
      <c r="D120" s="14" t="s">
        <v>9</v>
      </c>
      <c r="E120" s="14" t="s">
        <v>274</v>
      </c>
      <c r="F120" s="77">
        <v>3000</v>
      </c>
    </row>
    <row r="121" spans="1:6" x14ac:dyDescent="0.25">
      <c r="A121" s="61">
        <v>120</v>
      </c>
      <c r="B121" s="14" t="s">
        <v>10</v>
      </c>
      <c r="C121" s="14" t="s">
        <v>233</v>
      </c>
      <c r="D121" s="14" t="s">
        <v>9</v>
      </c>
      <c r="E121" s="14" t="s">
        <v>278</v>
      </c>
      <c r="F121" s="77">
        <v>1200</v>
      </c>
    </row>
    <row r="122" spans="1:6" x14ac:dyDescent="0.25">
      <c r="A122" s="61">
        <v>121</v>
      </c>
      <c r="B122" s="14" t="s">
        <v>10</v>
      </c>
      <c r="C122" s="14" t="s">
        <v>197</v>
      </c>
      <c r="D122" s="14" t="s">
        <v>9</v>
      </c>
      <c r="E122" s="14" t="s">
        <v>62</v>
      </c>
      <c r="F122" s="77">
        <v>300</v>
      </c>
    </row>
    <row r="123" spans="1:6" x14ac:dyDescent="0.25">
      <c r="A123" s="61">
        <v>122</v>
      </c>
      <c r="B123" s="14" t="s">
        <v>10</v>
      </c>
      <c r="C123" s="14" t="s">
        <v>206</v>
      </c>
      <c r="D123" s="14" t="s">
        <v>9</v>
      </c>
      <c r="E123" s="14" t="s">
        <v>60</v>
      </c>
      <c r="F123" s="77">
        <v>300</v>
      </c>
    </row>
    <row r="124" spans="1:6" x14ac:dyDescent="0.25">
      <c r="A124" s="61">
        <v>123</v>
      </c>
      <c r="B124" s="14" t="s">
        <v>10</v>
      </c>
      <c r="C124" s="14" t="s">
        <v>198</v>
      </c>
      <c r="D124" s="14" t="s">
        <v>9</v>
      </c>
      <c r="E124" s="14" t="s">
        <v>49</v>
      </c>
      <c r="F124" s="77">
        <v>300</v>
      </c>
    </row>
    <row r="125" spans="1:6" x14ac:dyDescent="0.25">
      <c r="A125" s="61">
        <v>124</v>
      </c>
      <c r="B125" s="14" t="s">
        <v>10</v>
      </c>
      <c r="C125" s="14" t="s">
        <v>310</v>
      </c>
      <c r="D125" s="14" t="s">
        <v>10</v>
      </c>
      <c r="E125" s="14" t="s">
        <v>311</v>
      </c>
      <c r="F125" s="77">
        <v>800</v>
      </c>
    </row>
    <row r="126" spans="1:6" x14ac:dyDescent="0.25">
      <c r="A126" s="61">
        <v>125</v>
      </c>
      <c r="B126" s="14" t="s">
        <v>10</v>
      </c>
      <c r="C126" s="14" t="s">
        <v>312</v>
      </c>
      <c r="D126" s="14" t="s">
        <v>66</v>
      </c>
      <c r="E126" s="14" t="s">
        <v>67</v>
      </c>
      <c r="F126" s="77">
        <v>1200</v>
      </c>
    </row>
    <row r="127" spans="1:6" x14ac:dyDescent="0.25">
      <c r="A127" s="61">
        <v>126</v>
      </c>
      <c r="B127" s="14" t="s">
        <v>10</v>
      </c>
      <c r="C127" s="14" t="s">
        <v>318</v>
      </c>
      <c r="D127" s="14" t="s">
        <v>66</v>
      </c>
      <c r="E127" s="14" t="s">
        <v>73</v>
      </c>
      <c r="F127" s="77">
        <v>100</v>
      </c>
    </row>
    <row r="128" spans="1:6" x14ac:dyDescent="0.25">
      <c r="A128" s="61">
        <v>127</v>
      </c>
      <c r="B128" s="14" t="s">
        <v>10</v>
      </c>
      <c r="C128" s="14" t="s">
        <v>313</v>
      </c>
      <c r="D128" s="14" t="s">
        <v>66</v>
      </c>
      <c r="E128" s="14" t="s">
        <v>68</v>
      </c>
      <c r="F128" s="77">
        <v>600</v>
      </c>
    </row>
    <row r="129" spans="1:6" x14ac:dyDescent="0.25">
      <c r="A129" s="61">
        <v>128</v>
      </c>
      <c r="B129" s="14" t="s">
        <v>10</v>
      </c>
      <c r="C129" s="14" t="s">
        <v>316</v>
      </c>
      <c r="D129" s="14" t="s">
        <v>66</v>
      </c>
      <c r="E129" s="14" t="s">
        <v>71</v>
      </c>
      <c r="F129" s="77">
        <v>600</v>
      </c>
    </row>
    <row r="130" spans="1:6" x14ac:dyDescent="0.25">
      <c r="A130" s="61">
        <v>129</v>
      </c>
      <c r="B130" s="14" t="s">
        <v>10</v>
      </c>
      <c r="C130" s="14" t="s">
        <v>314</v>
      </c>
      <c r="D130" s="14" t="s">
        <v>66</v>
      </c>
      <c r="E130" s="14" t="s">
        <v>69</v>
      </c>
      <c r="F130" s="77">
        <v>600</v>
      </c>
    </row>
    <row r="131" spans="1:6" x14ac:dyDescent="0.25">
      <c r="A131" s="61">
        <v>130</v>
      </c>
      <c r="B131" s="14" t="s">
        <v>10</v>
      </c>
      <c r="C131" s="14" t="s">
        <v>317</v>
      </c>
      <c r="D131" s="14" t="s">
        <v>66</v>
      </c>
      <c r="E131" s="14" t="s">
        <v>72</v>
      </c>
      <c r="F131" s="77">
        <v>600</v>
      </c>
    </row>
    <row r="132" spans="1:6" x14ac:dyDescent="0.25">
      <c r="A132" s="61">
        <v>131</v>
      </c>
      <c r="B132" s="14" t="s">
        <v>10</v>
      </c>
      <c r="C132" s="14" t="s">
        <v>315</v>
      </c>
      <c r="D132" s="14" t="s">
        <v>66</v>
      </c>
      <c r="E132" s="14" t="s">
        <v>70</v>
      </c>
      <c r="F132" s="77">
        <v>700</v>
      </c>
    </row>
    <row r="133" spans="1:6" x14ac:dyDescent="0.25">
      <c r="A133" s="61">
        <v>132</v>
      </c>
      <c r="B133" s="14" t="s">
        <v>10</v>
      </c>
      <c r="C133" s="14" t="s">
        <v>173</v>
      </c>
      <c r="D133" s="14" t="s">
        <v>74</v>
      </c>
      <c r="E133" s="14" t="s">
        <v>322</v>
      </c>
      <c r="F133" s="77">
        <v>19200</v>
      </c>
    </row>
    <row r="134" spans="1:6" x14ac:dyDescent="0.25">
      <c r="A134" s="61">
        <v>133</v>
      </c>
      <c r="B134" s="14" t="s">
        <v>10</v>
      </c>
      <c r="C134" s="14" t="s">
        <v>175</v>
      </c>
      <c r="D134" s="14" t="s">
        <v>74</v>
      </c>
      <c r="E134" s="14" t="s">
        <v>323</v>
      </c>
      <c r="F134" s="77">
        <v>16800</v>
      </c>
    </row>
    <row r="135" spans="1:6" x14ac:dyDescent="0.25">
      <c r="A135" s="61">
        <v>134</v>
      </c>
      <c r="B135" s="14" t="s">
        <v>10</v>
      </c>
      <c r="C135" s="14" t="s">
        <v>324</v>
      </c>
      <c r="D135" s="14" t="s">
        <v>74</v>
      </c>
      <c r="E135" s="14" t="s">
        <v>325</v>
      </c>
      <c r="F135" s="77">
        <v>14400</v>
      </c>
    </row>
    <row r="136" spans="1:6" x14ac:dyDescent="0.25">
      <c r="A136" s="61">
        <v>135</v>
      </c>
      <c r="B136" s="14" t="s">
        <v>10</v>
      </c>
      <c r="C136" s="14" t="s">
        <v>182</v>
      </c>
      <c r="D136" s="14" t="s">
        <v>74</v>
      </c>
      <c r="E136" s="14" t="s">
        <v>326</v>
      </c>
      <c r="F136" s="77">
        <v>7000</v>
      </c>
    </row>
    <row r="137" spans="1:6" x14ac:dyDescent="0.25">
      <c r="A137" s="61">
        <v>136</v>
      </c>
      <c r="B137" s="14" t="s">
        <v>10</v>
      </c>
      <c r="C137" s="14" t="s">
        <v>184</v>
      </c>
      <c r="D137" s="14" t="s">
        <v>74</v>
      </c>
      <c r="E137" s="14" t="s">
        <v>327</v>
      </c>
      <c r="F137" s="77">
        <v>5000</v>
      </c>
    </row>
    <row r="138" spans="1:6" x14ac:dyDescent="0.25">
      <c r="A138" s="61">
        <v>137</v>
      </c>
      <c r="B138" s="14" t="s">
        <v>10</v>
      </c>
      <c r="C138" s="14" t="s">
        <v>157</v>
      </c>
      <c r="D138" s="14" t="s">
        <v>74</v>
      </c>
      <c r="E138" s="14" t="s">
        <v>319</v>
      </c>
      <c r="F138" s="77">
        <v>250000</v>
      </c>
    </row>
    <row r="139" spans="1:6" x14ac:dyDescent="0.25">
      <c r="A139" s="61">
        <v>138</v>
      </c>
      <c r="B139" s="14" t="s">
        <v>10</v>
      </c>
      <c r="C139" s="14" t="s">
        <v>159</v>
      </c>
      <c r="D139" s="14" t="s">
        <v>74</v>
      </c>
      <c r="E139" s="14" t="s">
        <v>320</v>
      </c>
      <c r="F139" s="77">
        <v>150000</v>
      </c>
    </row>
    <row r="140" spans="1:6" x14ac:dyDescent="0.25">
      <c r="A140" s="61">
        <v>139</v>
      </c>
      <c r="B140" s="14" t="s">
        <v>10</v>
      </c>
      <c r="C140" s="14" t="s">
        <v>161</v>
      </c>
      <c r="D140" s="14" t="s">
        <v>74</v>
      </c>
      <c r="E140" s="14" t="s">
        <v>321</v>
      </c>
      <c r="F140" s="77">
        <v>150000</v>
      </c>
    </row>
    <row r="141" spans="1:6" x14ac:dyDescent="0.25">
      <c r="A141" s="61">
        <v>140</v>
      </c>
      <c r="B141" s="14" t="s">
        <v>10</v>
      </c>
      <c r="C141" s="14" t="s">
        <v>179</v>
      </c>
      <c r="D141" s="14" t="s">
        <v>74</v>
      </c>
      <c r="E141" s="14" t="s">
        <v>328</v>
      </c>
      <c r="F141" s="77">
        <v>1200</v>
      </c>
    </row>
    <row r="142" spans="1:6" x14ac:dyDescent="0.25">
      <c r="A142" s="61">
        <v>141</v>
      </c>
      <c r="B142" s="14" t="s">
        <v>10</v>
      </c>
      <c r="C142" s="14" t="s">
        <v>179</v>
      </c>
      <c r="D142" s="14" t="s">
        <v>74</v>
      </c>
      <c r="E142" s="14" t="s">
        <v>329</v>
      </c>
      <c r="F142" s="77">
        <v>2400</v>
      </c>
    </row>
    <row r="143" spans="1:6" x14ac:dyDescent="0.25">
      <c r="A143" s="61">
        <v>142</v>
      </c>
      <c r="B143" s="14" t="s">
        <v>10</v>
      </c>
      <c r="C143" s="14" t="s">
        <v>179</v>
      </c>
      <c r="D143" s="14" t="s">
        <v>74</v>
      </c>
      <c r="E143" s="14" t="s">
        <v>330</v>
      </c>
      <c r="F143" s="77">
        <v>3600</v>
      </c>
    </row>
    <row r="144" spans="1:6" x14ac:dyDescent="0.25">
      <c r="A144" s="61">
        <v>143</v>
      </c>
      <c r="B144" s="14" t="s">
        <v>10</v>
      </c>
      <c r="C144" s="14" t="s">
        <v>180</v>
      </c>
      <c r="D144" s="14" t="s">
        <v>74</v>
      </c>
      <c r="E144" s="14" t="s">
        <v>331</v>
      </c>
      <c r="F144" s="77">
        <v>600</v>
      </c>
    </row>
    <row r="145" spans="1:6" x14ac:dyDescent="0.25">
      <c r="A145" s="61">
        <v>144</v>
      </c>
      <c r="B145" s="14" t="s">
        <v>10</v>
      </c>
      <c r="C145" s="14" t="s">
        <v>188</v>
      </c>
      <c r="D145" s="14" t="s">
        <v>74</v>
      </c>
      <c r="E145" s="14" t="s">
        <v>334</v>
      </c>
      <c r="F145" s="77">
        <v>2400</v>
      </c>
    </row>
    <row r="146" spans="1:6" x14ac:dyDescent="0.25">
      <c r="A146" s="61">
        <v>145</v>
      </c>
      <c r="B146" s="14" t="s">
        <v>10</v>
      </c>
      <c r="C146" s="14" t="s">
        <v>188</v>
      </c>
      <c r="D146" s="14" t="s">
        <v>74</v>
      </c>
      <c r="E146" s="14" t="s">
        <v>335</v>
      </c>
      <c r="F146" s="77">
        <v>2400</v>
      </c>
    </row>
    <row r="147" spans="1:6" x14ac:dyDescent="0.25">
      <c r="A147" s="61">
        <v>146</v>
      </c>
      <c r="B147" s="14" t="s">
        <v>10</v>
      </c>
      <c r="C147" s="14" t="s">
        <v>188</v>
      </c>
      <c r="D147" s="14" t="s">
        <v>74</v>
      </c>
      <c r="E147" s="14" t="s">
        <v>336</v>
      </c>
      <c r="F147" s="77">
        <v>2400</v>
      </c>
    </row>
    <row r="148" spans="1:6" x14ac:dyDescent="0.25">
      <c r="A148" s="61">
        <v>147</v>
      </c>
      <c r="B148" s="14" t="s">
        <v>10</v>
      </c>
      <c r="C148" s="14" t="s">
        <v>188</v>
      </c>
      <c r="D148" s="14" t="s">
        <v>74</v>
      </c>
      <c r="E148" s="14" t="s">
        <v>337</v>
      </c>
      <c r="F148" s="77">
        <v>6000</v>
      </c>
    </row>
    <row r="149" spans="1:6" x14ac:dyDescent="0.25">
      <c r="A149" s="61">
        <v>148</v>
      </c>
      <c r="B149" s="14" t="s">
        <v>10</v>
      </c>
      <c r="C149" s="14" t="s">
        <v>188</v>
      </c>
      <c r="D149" s="14" t="s">
        <v>74</v>
      </c>
      <c r="E149" s="14" t="s">
        <v>333</v>
      </c>
      <c r="F149" s="77">
        <v>12000</v>
      </c>
    </row>
    <row r="150" spans="1:6" x14ac:dyDescent="0.25">
      <c r="A150" s="61">
        <v>149</v>
      </c>
      <c r="B150" s="14" t="s">
        <v>10</v>
      </c>
      <c r="C150" s="14" t="s">
        <v>188</v>
      </c>
      <c r="D150" s="14" t="s">
        <v>74</v>
      </c>
      <c r="E150" s="14" t="s">
        <v>338</v>
      </c>
      <c r="F150" s="77">
        <v>12000</v>
      </c>
    </row>
    <row r="151" spans="1:6" x14ac:dyDescent="0.25">
      <c r="A151" s="61">
        <v>150</v>
      </c>
      <c r="B151" s="14" t="s">
        <v>10</v>
      </c>
      <c r="C151" s="14" t="s">
        <v>178</v>
      </c>
      <c r="D151" s="14" t="s">
        <v>74</v>
      </c>
      <c r="E151" s="14" t="s">
        <v>332</v>
      </c>
      <c r="F151" s="77">
        <v>600</v>
      </c>
    </row>
    <row r="152" spans="1:6" x14ac:dyDescent="0.25">
      <c r="A152" s="61">
        <v>151</v>
      </c>
      <c r="B152" s="14" t="s">
        <v>10</v>
      </c>
      <c r="C152" s="14" t="s">
        <v>345</v>
      </c>
      <c r="D152" s="14" t="s">
        <v>75</v>
      </c>
      <c r="E152" s="14" t="s">
        <v>346</v>
      </c>
      <c r="F152" s="77">
        <v>0</v>
      </c>
    </row>
    <row r="153" spans="1:6" x14ac:dyDescent="0.25">
      <c r="A153" s="61">
        <v>152</v>
      </c>
      <c r="B153" s="14" t="s">
        <v>10</v>
      </c>
      <c r="C153" s="14" t="s">
        <v>339</v>
      </c>
      <c r="D153" s="14" t="s">
        <v>75</v>
      </c>
      <c r="E153" s="14" t="s">
        <v>76</v>
      </c>
      <c r="F153" s="77">
        <v>150</v>
      </c>
    </row>
    <row r="154" spans="1:6" x14ac:dyDescent="0.25">
      <c r="A154" s="61">
        <v>153</v>
      </c>
      <c r="B154" s="14" t="s">
        <v>10</v>
      </c>
      <c r="C154" s="14" t="s">
        <v>339</v>
      </c>
      <c r="D154" s="14" t="s">
        <v>75</v>
      </c>
      <c r="E154" s="14" t="s">
        <v>77</v>
      </c>
      <c r="F154" s="77">
        <v>3</v>
      </c>
    </row>
    <row r="155" spans="1:6" x14ac:dyDescent="0.25">
      <c r="A155" s="61">
        <v>154</v>
      </c>
      <c r="B155" s="14" t="s">
        <v>10</v>
      </c>
      <c r="C155" s="14" t="s">
        <v>339</v>
      </c>
      <c r="D155" s="14" t="s">
        <v>75</v>
      </c>
      <c r="E155" s="14" t="s">
        <v>95</v>
      </c>
      <c r="F155" s="77">
        <v>3</v>
      </c>
    </row>
    <row r="156" spans="1:6" x14ac:dyDescent="0.25">
      <c r="A156" s="61">
        <v>155</v>
      </c>
      <c r="B156" s="14" t="s">
        <v>10</v>
      </c>
      <c r="C156" s="14" t="s">
        <v>345</v>
      </c>
      <c r="D156" s="14" t="s">
        <v>75</v>
      </c>
      <c r="E156" s="14" t="s">
        <v>347</v>
      </c>
      <c r="F156" s="77">
        <v>0</v>
      </c>
    </row>
    <row r="157" spans="1:6" x14ac:dyDescent="0.25">
      <c r="A157" s="61">
        <v>156</v>
      </c>
      <c r="B157" s="14" t="s">
        <v>10</v>
      </c>
      <c r="C157" s="14" t="s">
        <v>341</v>
      </c>
      <c r="D157" s="14" t="s">
        <v>75</v>
      </c>
      <c r="E157" s="14" t="s">
        <v>81</v>
      </c>
      <c r="F157" s="77">
        <v>0</v>
      </c>
    </row>
    <row r="158" spans="1:6" x14ac:dyDescent="0.25">
      <c r="A158" s="61">
        <v>157</v>
      </c>
      <c r="B158" s="14" t="s">
        <v>10</v>
      </c>
      <c r="C158" s="14" t="s">
        <v>340</v>
      </c>
      <c r="D158" s="14" t="s">
        <v>75</v>
      </c>
      <c r="E158" s="14" t="s">
        <v>78</v>
      </c>
      <c r="F158" s="77">
        <v>0</v>
      </c>
    </row>
    <row r="159" spans="1:6" x14ac:dyDescent="0.25">
      <c r="A159" s="61">
        <v>158</v>
      </c>
      <c r="B159" s="14" t="s">
        <v>10</v>
      </c>
      <c r="C159" s="14" t="s">
        <v>339</v>
      </c>
      <c r="D159" s="14" t="s">
        <v>75</v>
      </c>
      <c r="E159" s="14" t="s">
        <v>344</v>
      </c>
      <c r="F159" s="77">
        <v>3</v>
      </c>
    </row>
    <row r="160" spans="1:6" x14ac:dyDescent="0.25">
      <c r="A160" s="61">
        <v>159</v>
      </c>
      <c r="B160" s="14" t="s">
        <v>10</v>
      </c>
      <c r="C160" s="14" t="s">
        <v>345</v>
      </c>
      <c r="D160" s="14" t="s">
        <v>75</v>
      </c>
      <c r="E160" s="14" t="s">
        <v>348</v>
      </c>
      <c r="F160" s="77">
        <v>0</v>
      </c>
    </row>
    <row r="161" spans="1:98" x14ac:dyDescent="0.25">
      <c r="A161" s="61">
        <v>160</v>
      </c>
      <c r="B161" s="14" t="s">
        <v>10</v>
      </c>
      <c r="C161" s="14" t="s">
        <v>342</v>
      </c>
      <c r="D161" s="14" t="s">
        <v>75</v>
      </c>
      <c r="E161" s="14" t="s">
        <v>343</v>
      </c>
      <c r="F161" s="77">
        <v>600</v>
      </c>
    </row>
    <row r="162" spans="1:98" x14ac:dyDescent="0.25">
      <c r="A162" s="61">
        <v>161</v>
      </c>
      <c r="B162" s="14" t="s">
        <v>10</v>
      </c>
      <c r="C162" s="14" t="s">
        <v>340</v>
      </c>
      <c r="D162" s="14" t="s">
        <v>75</v>
      </c>
      <c r="E162" s="14" t="s">
        <v>80</v>
      </c>
      <c r="F162" s="77">
        <v>0</v>
      </c>
    </row>
    <row r="163" spans="1:98" x14ac:dyDescent="0.25">
      <c r="A163" s="61">
        <v>162</v>
      </c>
      <c r="B163" s="14" t="s">
        <v>10</v>
      </c>
      <c r="C163" s="14" t="s">
        <v>340</v>
      </c>
      <c r="D163" s="14" t="s">
        <v>75</v>
      </c>
      <c r="E163" s="14" t="s">
        <v>79</v>
      </c>
      <c r="F163" s="77">
        <v>100</v>
      </c>
    </row>
    <row r="164" spans="1:98" s="7" customFormat="1" x14ac:dyDescent="0.25">
      <c r="A164" s="61">
        <v>163</v>
      </c>
      <c r="B164" s="14" t="s">
        <v>10</v>
      </c>
      <c r="C164" s="14" t="s">
        <v>349</v>
      </c>
      <c r="D164" s="14" t="s">
        <v>82</v>
      </c>
      <c r="E164" s="14" t="s">
        <v>83</v>
      </c>
      <c r="F164" s="77">
        <v>0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6"/>
    </row>
    <row r="165" spans="1:98" s="7" customFormat="1" x14ac:dyDescent="0.25">
      <c r="A165" s="61">
        <v>164</v>
      </c>
      <c r="B165" s="14" t="s">
        <v>10</v>
      </c>
      <c r="C165" s="14" t="s">
        <v>354</v>
      </c>
      <c r="D165" s="14" t="s">
        <v>82</v>
      </c>
      <c r="E165" s="14" t="s">
        <v>96</v>
      </c>
      <c r="F165" s="77">
        <v>300</v>
      </c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6"/>
    </row>
    <row r="166" spans="1:98" s="7" customFormat="1" x14ac:dyDescent="0.25">
      <c r="A166" s="61">
        <v>165</v>
      </c>
      <c r="B166" s="14" t="s">
        <v>10</v>
      </c>
      <c r="C166" s="14" t="s">
        <v>350</v>
      </c>
      <c r="D166" s="14" t="s">
        <v>82</v>
      </c>
      <c r="E166" s="14" t="s">
        <v>84</v>
      </c>
      <c r="F166" s="77">
        <v>400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6"/>
    </row>
    <row r="167" spans="1:98" s="7" customFormat="1" x14ac:dyDescent="0.25">
      <c r="A167" s="61">
        <v>166</v>
      </c>
      <c r="B167" s="14" t="s">
        <v>10</v>
      </c>
      <c r="C167" s="14" t="s">
        <v>351</v>
      </c>
      <c r="D167" s="14" t="s">
        <v>82</v>
      </c>
      <c r="E167" s="14" t="s">
        <v>352</v>
      </c>
      <c r="F167" s="77">
        <v>600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6"/>
    </row>
    <row r="168" spans="1:98" s="7" customFormat="1" x14ac:dyDescent="0.25">
      <c r="A168" s="61">
        <v>167</v>
      </c>
      <c r="B168" s="14" t="s">
        <v>10</v>
      </c>
      <c r="C168" s="14" t="s">
        <v>355</v>
      </c>
      <c r="D168" s="14" t="s">
        <v>82</v>
      </c>
      <c r="E168" s="14" t="s">
        <v>97</v>
      </c>
      <c r="F168" s="77">
        <v>700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6"/>
    </row>
    <row r="169" spans="1:98" s="7" customFormat="1" x14ac:dyDescent="0.25">
      <c r="A169" s="61">
        <v>168</v>
      </c>
      <c r="B169" s="14" t="s">
        <v>10</v>
      </c>
      <c r="C169" s="14" t="s">
        <v>356</v>
      </c>
      <c r="D169" s="14" t="s">
        <v>82</v>
      </c>
      <c r="E169" s="14" t="s">
        <v>98</v>
      </c>
      <c r="F169" s="77">
        <v>700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6"/>
    </row>
    <row r="170" spans="1:98" s="7" customFormat="1" x14ac:dyDescent="0.25">
      <c r="A170" s="61">
        <v>169</v>
      </c>
      <c r="B170" s="14" t="s">
        <v>10</v>
      </c>
      <c r="C170" s="14" t="s">
        <v>350</v>
      </c>
      <c r="D170" s="14" t="s">
        <v>82</v>
      </c>
      <c r="E170" s="14" t="s">
        <v>85</v>
      </c>
      <c r="F170" s="77">
        <v>100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6"/>
    </row>
    <row r="171" spans="1:98" s="7" customFormat="1" x14ac:dyDescent="0.25">
      <c r="A171" s="61">
        <v>170</v>
      </c>
      <c r="B171" s="14" t="s">
        <v>10</v>
      </c>
      <c r="C171" s="14" t="s">
        <v>350</v>
      </c>
      <c r="D171" s="14" t="s">
        <v>82</v>
      </c>
      <c r="E171" s="14" t="s">
        <v>353</v>
      </c>
      <c r="F171" s="77">
        <v>100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6"/>
    </row>
    <row r="172" spans="1:98" s="7" customFormat="1" x14ac:dyDescent="0.25">
      <c r="A172" s="61">
        <v>171</v>
      </c>
      <c r="B172" s="14" t="s">
        <v>10</v>
      </c>
      <c r="C172" s="14" t="s">
        <v>359</v>
      </c>
      <c r="D172" s="14" t="s">
        <v>86</v>
      </c>
      <c r="E172" s="14" t="s">
        <v>89</v>
      </c>
      <c r="F172" s="77">
        <v>40000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6"/>
    </row>
    <row r="173" spans="1:98" s="7" customFormat="1" x14ac:dyDescent="0.25">
      <c r="A173" s="61">
        <v>172</v>
      </c>
      <c r="B173" s="14" t="s">
        <v>10</v>
      </c>
      <c r="C173" s="14" t="s">
        <v>360</v>
      </c>
      <c r="D173" s="14" t="s">
        <v>86</v>
      </c>
      <c r="E173" s="14" t="s">
        <v>90</v>
      </c>
      <c r="F173" s="77">
        <v>60000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6"/>
    </row>
    <row r="174" spans="1:98" s="7" customFormat="1" x14ac:dyDescent="0.25">
      <c r="A174" s="61">
        <v>173</v>
      </c>
      <c r="B174" s="14" t="s">
        <v>10</v>
      </c>
      <c r="C174" s="14" t="s">
        <v>361</v>
      </c>
      <c r="D174" s="14" t="s">
        <v>86</v>
      </c>
      <c r="E174" s="14" t="s">
        <v>362</v>
      </c>
      <c r="F174" s="77">
        <v>80000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6"/>
    </row>
    <row r="175" spans="1:98" s="7" customFormat="1" x14ac:dyDescent="0.25">
      <c r="A175" s="61">
        <v>174</v>
      </c>
      <c r="B175" s="14" t="s">
        <v>10</v>
      </c>
      <c r="C175" s="14" t="s">
        <v>365</v>
      </c>
      <c r="D175" s="14" t="s">
        <v>86</v>
      </c>
      <c r="E175" s="14" t="s">
        <v>93</v>
      </c>
      <c r="F175" s="77">
        <v>0</v>
      </c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6"/>
    </row>
    <row r="176" spans="1:98" s="7" customFormat="1" x14ac:dyDescent="0.25">
      <c r="A176" s="61">
        <v>175</v>
      </c>
      <c r="B176" s="14" t="s">
        <v>10</v>
      </c>
      <c r="C176" s="14" t="s">
        <v>363</v>
      </c>
      <c r="D176" s="14" t="s">
        <v>86</v>
      </c>
      <c r="E176" s="14" t="s">
        <v>91</v>
      </c>
      <c r="F176" s="77">
        <v>20000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6"/>
    </row>
    <row r="177" spans="1:98" s="7" customFormat="1" x14ac:dyDescent="0.25">
      <c r="A177" s="61">
        <v>176</v>
      </c>
      <c r="B177" s="14" t="s">
        <v>10</v>
      </c>
      <c r="C177" s="14" t="s">
        <v>364</v>
      </c>
      <c r="D177" s="14" t="s">
        <v>86</v>
      </c>
      <c r="E177" s="14" t="s">
        <v>92</v>
      </c>
      <c r="F177" s="77">
        <v>10000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6"/>
    </row>
    <row r="178" spans="1:98" s="7" customFormat="1" x14ac:dyDescent="0.25">
      <c r="A178" s="61">
        <v>177</v>
      </c>
      <c r="B178" s="14" t="s">
        <v>10</v>
      </c>
      <c r="C178" s="14" t="s">
        <v>357</v>
      </c>
      <c r="D178" s="14" t="s">
        <v>86</v>
      </c>
      <c r="E178" s="14" t="s">
        <v>366</v>
      </c>
      <c r="F178" s="77">
        <v>500000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6"/>
    </row>
    <row r="179" spans="1:98" s="7" customFormat="1" x14ac:dyDescent="0.25">
      <c r="A179" s="61">
        <v>178</v>
      </c>
      <c r="B179" s="14" t="s">
        <v>10</v>
      </c>
      <c r="C179" s="14" t="s">
        <v>357</v>
      </c>
      <c r="D179" s="14" t="s">
        <v>86</v>
      </c>
      <c r="E179" s="14" t="s">
        <v>87</v>
      </c>
      <c r="F179" s="77">
        <v>500000</v>
      </c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6"/>
    </row>
    <row r="180" spans="1:98" s="7" customFormat="1" x14ac:dyDescent="0.25">
      <c r="A180" s="61">
        <v>179</v>
      </c>
      <c r="B180" s="14" t="s">
        <v>10</v>
      </c>
      <c r="C180" s="14" t="s">
        <v>358</v>
      </c>
      <c r="D180" s="14" t="s">
        <v>86</v>
      </c>
      <c r="E180" s="14" t="s">
        <v>88</v>
      </c>
      <c r="F180" s="77">
        <v>30000</v>
      </c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6"/>
    </row>
    <row r="181" spans="1:98" s="7" customFormat="1" x14ac:dyDescent="0.25">
      <c r="A181" s="61">
        <v>180</v>
      </c>
      <c r="B181" s="14" t="s">
        <v>10</v>
      </c>
      <c r="C181" s="14" t="s">
        <v>367</v>
      </c>
      <c r="D181" s="14" t="s">
        <v>86</v>
      </c>
      <c r="E181" s="14" t="s">
        <v>368</v>
      </c>
      <c r="F181" s="77">
        <v>100000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6"/>
    </row>
    <row r="182" spans="1:98" s="7" customFormat="1" x14ac:dyDescent="0.25">
      <c r="A182" s="62">
        <v>181</v>
      </c>
      <c r="B182" s="48" t="s">
        <v>1</v>
      </c>
      <c r="C182" s="48" t="s">
        <v>377</v>
      </c>
      <c r="D182" s="48" t="s">
        <v>0</v>
      </c>
      <c r="E182" s="48" t="s">
        <v>390</v>
      </c>
      <c r="F182" s="78">
        <v>1800</v>
      </c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6"/>
    </row>
    <row r="183" spans="1:98" s="7" customFormat="1" x14ac:dyDescent="0.25">
      <c r="A183" s="62">
        <v>182</v>
      </c>
      <c r="B183" s="48" t="s">
        <v>1</v>
      </c>
      <c r="C183" s="48" t="s">
        <v>377</v>
      </c>
      <c r="D183" s="48" t="s">
        <v>0</v>
      </c>
      <c r="E183" s="48" t="s">
        <v>391</v>
      </c>
      <c r="F183" s="78">
        <v>1800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6"/>
    </row>
    <row r="184" spans="1:98" s="7" customFormat="1" x14ac:dyDescent="0.25">
      <c r="A184" s="62">
        <v>183</v>
      </c>
      <c r="B184" s="48" t="s">
        <v>1</v>
      </c>
      <c r="C184" s="48" t="s">
        <v>405</v>
      </c>
      <c r="D184" s="48" t="s">
        <v>0</v>
      </c>
      <c r="E184" s="48" t="s">
        <v>406</v>
      </c>
      <c r="F184" s="78">
        <v>2000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6"/>
    </row>
    <row r="185" spans="1:98" s="7" customFormat="1" x14ac:dyDescent="0.25">
      <c r="A185" s="62">
        <v>184</v>
      </c>
      <c r="B185" s="48" t="s">
        <v>1</v>
      </c>
      <c r="C185" s="48" t="s">
        <v>409</v>
      </c>
      <c r="D185" s="48" t="s">
        <v>0</v>
      </c>
      <c r="E185" s="48" t="s">
        <v>410</v>
      </c>
      <c r="F185" s="78">
        <v>1200</v>
      </c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6"/>
    </row>
    <row r="186" spans="1:98" s="7" customFormat="1" x14ac:dyDescent="0.25">
      <c r="A186" s="62">
        <v>185</v>
      </c>
      <c r="B186" s="48" t="s">
        <v>1</v>
      </c>
      <c r="C186" s="48" t="s">
        <v>407</v>
      </c>
      <c r="D186" s="48" t="s">
        <v>0</v>
      </c>
      <c r="E186" s="48" t="s">
        <v>408</v>
      </c>
      <c r="F186" s="78">
        <v>1800</v>
      </c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6"/>
    </row>
    <row r="187" spans="1:98" s="7" customFormat="1" x14ac:dyDescent="0.25">
      <c r="A187" s="62">
        <v>186</v>
      </c>
      <c r="B187" s="48" t="s">
        <v>1</v>
      </c>
      <c r="C187" s="48" t="s">
        <v>394</v>
      </c>
      <c r="D187" s="48" t="s">
        <v>0</v>
      </c>
      <c r="E187" s="48" t="s">
        <v>396</v>
      </c>
      <c r="F187" s="78">
        <v>1200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6"/>
    </row>
    <row r="188" spans="1:98" s="7" customFormat="1" x14ac:dyDescent="0.25">
      <c r="A188" s="62">
        <v>187</v>
      </c>
      <c r="B188" s="48" t="s">
        <v>1</v>
      </c>
      <c r="C188" s="48" t="s">
        <v>377</v>
      </c>
      <c r="D188" s="48" t="s">
        <v>0</v>
      </c>
      <c r="E188" s="48" t="s">
        <v>382</v>
      </c>
      <c r="F188" s="78">
        <v>3300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6"/>
    </row>
    <row r="189" spans="1:98" s="7" customFormat="1" x14ac:dyDescent="0.25">
      <c r="A189" s="62">
        <v>188</v>
      </c>
      <c r="B189" s="48" t="s">
        <v>1</v>
      </c>
      <c r="C189" s="48" t="s">
        <v>392</v>
      </c>
      <c r="D189" s="48" t="s">
        <v>0</v>
      </c>
      <c r="E189" s="48" t="s">
        <v>393</v>
      </c>
      <c r="F189" s="78">
        <v>1800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6"/>
    </row>
    <row r="190" spans="1:98" s="7" customFormat="1" x14ac:dyDescent="0.25">
      <c r="A190" s="62">
        <v>189</v>
      </c>
      <c r="B190" s="48" t="s">
        <v>1</v>
      </c>
      <c r="C190" s="48" t="s">
        <v>377</v>
      </c>
      <c r="D190" s="48" t="s">
        <v>0</v>
      </c>
      <c r="E190" s="48" t="s">
        <v>388</v>
      </c>
      <c r="F190" s="78">
        <v>4500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6"/>
    </row>
    <row r="191" spans="1:98" s="7" customFormat="1" x14ac:dyDescent="0.25">
      <c r="A191" s="62">
        <v>190</v>
      </c>
      <c r="B191" s="48" t="s">
        <v>1</v>
      </c>
      <c r="C191" s="48" t="s">
        <v>377</v>
      </c>
      <c r="D191" s="48" t="s">
        <v>0</v>
      </c>
      <c r="E191" s="48" t="s">
        <v>389</v>
      </c>
      <c r="F191" s="78">
        <v>4500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6"/>
    </row>
    <row r="192" spans="1:98" s="7" customFormat="1" x14ac:dyDescent="0.25">
      <c r="A192" s="62">
        <v>191</v>
      </c>
      <c r="B192" s="48" t="s">
        <v>1</v>
      </c>
      <c r="C192" s="48" t="s">
        <v>377</v>
      </c>
      <c r="D192" s="48" t="s">
        <v>0</v>
      </c>
      <c r="E192" s="48" t="s">
        <v>381</v>
      </c>
      <c r="F192" s="78">
        <v>3300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6"/>
    </row>
    <row r="193" spans="1:98" s="7" customFormat="1" x14ac:dyDescent="0.25">
      <c r="A193" s="62">
        <v>192</v>
      </c>
      <c r="B193" s="48" t="s">
        <v>1</v>
      </c>
      <c r="C193" s="48" t="s">
        <v>377</v>
      </c>
      <c r="D193" s="48" t="s">
        <v>0</v>
      </c>
      <c r="E193" s="48" t="s">
        <v>380</v>
      </c>
      <c r="F193" s="78">
        <v>3300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6"/>
    </row>
    <row r="194" spans="1:98" s="7" customFormat="1" x14ac:dyDescent="0.25">
      <c r="A194" s="62">
        <v>193</v>
      </c>
      <c r="B194" s="48" t="s">
        <v>1</v>
      </c>
      <c r="C194" s="48" t="s">
        <v>394</v>
      </c>
      <c r="D194" s="48" t="s">
        <v>0</v>
      </c>
      <c r="E194" s="48" t="s">
        <v>395</v>
      </c>
      <c r="F194" s="78">
        <v>1200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6"/>
    </row>
    <row r="195" spans="1:98" s="7" customFormat="1" x14ac:dyDescent="0.25">
      <c r="A195" s="62">
        <v>194</v>
      </c>
      <c r="B195" s="48" t="s">
        <v>1</v>
      </c>
      <c r="C195" s="48" t="s">
        <v>377</v>
      </c>
      <c r="D195" s="48" t="s">
        <v>0</v>
      </c>
      <c r="E195" s="48" t="s">
        <v>378</v>
      </c>
      <c r="F195" s="78">
        <v>1800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6"/>
    </row>
    <row r="196" spans="1:98" s="7" customFormat="1" x14ac:dyDescent="0.25">
      <c r="A196" s="62">
        <v>195</v>
      </c>
      <c r="B196" s="48" t="s">
        <v>1</v>
      </c>
      <c r="C196" s="48" t="s">
        <v>377</v>
      </c>
      <c r="D196" s="48" t="s">
        <v>0</v>
      </c>
      <c r="E196" s="48" t="s">
        <v>379</v>
      </c>
      <c r="F196" s="78">
        <v>1800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6"/>
    </row>
    <row r="197" spans="1:98" s="7" customFormat="1" x14ac:dyDescent="0.25">
      <c r="A197" s="62">
        <v>196</v>
      </c>
      <c r="B197" s="48" t="s">
        <v>1</v>
      </c>
      <c r="C197" s="48" t="s">
        <v>377</v>
      </c>
      <c r="D197" s="48" t="s">
        <v>0</v>
      </c>
      <c r="E197" s="48" t="s">
        <v>386</v>
      </c>
      <c r="F197" s="78">
        <v>1800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6"/>
    </row>
    <row r="198" spans="1:98" s="7" customFormat="1" x14ac:dyDescent="0.25">
      <c r="A198" s="62">
        <v>197</v>
      </c>
      <c r="B198" s="48" t="s">
        <v>1</v>
      </c>
      <c r="C198" s="48" t="s">
        <v>377</v>
      </c>
      <c r="D198" s="48" t="s">
        <v>0</v>
      </c>
      <c r="E198" s="48" t="s">
        <v>384</v>
      </c>
      <c r="F198" s="78">
        <v>1800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6"/>
    </row>
    <row r="199" spans="1:98" s="7" customFormat="1" x14ac:dyDescent="0.25">
      <c r="A199" s="62">
        <v>198</v>
      </c>
      <c r="B199" s="48" t="s">
        <v>1</v>
      </c>
      <c r="C199" s="48" t="s">
        <v>377</v>
      </c>
      <c r="D199" s="48" t="s">
        <v>0</v>
      </c>
      <c r="E199" s="48" t="s">
        <v>387</v>
      </c>
      <c r="F199" s="78">
        <v>1800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6"/>
    </row>
    <row r="200" spans="1:98" s="7" customFormat="1" x14ac:dyDescent="0.25">
      <c r="A200" s="62">
        <v>199</v>
      </c>
      <c r="B200" s="48" t="s">
        <v>1</v>
      </c>
      <c r="C200" s="48" t="s">
        <v>377</v>
      </c>
      <c r="D200" s="48" t="s">
        <v>0</v>
      </c>
      <c r="E200" s="48" t="s">
        <v>385</v>
      </c>
      <c r="F200" s="78">
        <v>1800</v>
      </c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6"/>
    </row>
    <row r="201" spans="1:98" s="7" customFormat="1" x14ac:dyDescent="0.25">
      <c r="A201" s="62">
        <v>200</v>
      </c>
      <c r="B201" s="48" t="s">
        <v>1</v>
      </c>
      <c r="C201" s="48" t="s">
        <v>377</v>
      </c>
      <c r="D201" s="48" t="s">
        <v>0</v>
      </c>
      <c r="E201" s="48" t="s">
        <v>383</v>
      </c>
      <c r="F201" s="78">
        <v>1800</v>
      </c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6"/>
    </row>
    <row r="202" spans="1:98" s="7" customFormat="1" x14ac:dyDescent="0.25">
      <c r="A202" s="62">
        <v>201</v>
      </c>
      <c r="B202" s="48" t="s">
        <v>1</v>
      </c>
      <c r="C202" s="48" t="s">
        <v>377</v>
      </c>
      <c r="D202" s="48" t="s">
        <v>0</v>
      </c>
      <c r="E202" s="48" t="s">
        <v>403</v>
      </c>
      <c r="F202" s="78">
        <v>10000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6"/>
    </row>
    <row r="203" spans="1:98" s="7" customFormat="1" x14ac:dyDescent="0.25">
      <c r="A203" s="62">
        <v>202</v>
      </c>
      <c r="B203" s="48" t="s">
        <v>1</v>
      </c>
      <c r="C203" s="48" t="s">
        <v>370</v>
      </c>
      <c r="D203" s="48" t="s">
        <v>0</v>
      </c>
      <c r="E203" s="48" t="s">
        <v>371</v>
      </c>
      <c r="F203" s="78">
        <v>1200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6"/>
    </row>
    <row r="204" spans="1:98" s="7" customFormat="1" x14ac:dyDescent="0.25">
      <c r="A204" s="62">
        <v>203</v>
      </c>
      <c r="B204" s="48" t="s">
        <v>1</v>
      </c>
      <c r="C204" s="48" t="s">
        <v>372</v>
      </c>
      <c r="D204" s="48" t="s">
        <v>0</v>
      </c>
      <c r="E204" s="48" t="s">
        <v>373</v>
      </c>
      <c r="F204" s="78">
        <v>1800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6"/>
    </row>
    <row r="205" spans="1:98" s="7" customFormat="1" x14ac:dyDescent="0.25">
      <c r="A205" s="62">
        <v>204</v>
      </c>
      <c r="B205" s="48" t="s">
        <v>1</v>
      </c>
      <c r="C205" s="48" t="s">
        <v>374</v>
      </c>
      <c r="D205" s="48" t="s">
        <v>0</v>
      </c>
      <c r="E205" s="48" t="s">
        <v>375</v>
      </c>
      <c r="F205" s="78">
        <v>1500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6"/>
    </row>
    <row r="206" spans="1:98" s="7" customFormat="1" x14ac:dyDescent="0.25">
      <c r="A206" s="62">
        <v>205</v>
      </c>
      <c r="B206" s="48" t="s">
        <v>1</v>
      </c>
      <c r="C206" s="48" t="s">
        <v>374</v>
      </c>
      <c r="D206" s="48" t="s">
        <v>0</v>
      </c>
      <c r="E206" s="48" t="s">
        <v>404</v>
      </c>
      <c r="F206" s="78">
        <v>10000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6"/>
    </row>
    <row r="207" spans="1:98" s="7" customFormat="1" x14ac:dyDescent="0.25">
      <c r="A207" s="62">
        <v>206</v>
      </c>
      <c r="B207" s="48" t="s">
        <v>1</v>
      </c>
      <c r="C207" s="48" t="s">
        <v>374</v>
      </c>
      <c r="D207" s="48" t="s">
        <v>0</v>
      </c>
      <c r="E207" s="48" t="s">
        <v>376</v>
      </c>
      <c r="F207" s="78">
        <v>350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6"/>
    </row>
    <row r="208" spans="1:98" s="7" customFormat="1" x14ac:dyDescent="0.25">
      <c r="A208" s="62">
        <v>207</v>
      </c>
      <c r="B208" s="48" t="s">
        <v>1</v>
      </c>
      <c r="C208" s="48" t="s">
        <v>397</v>
      </c>
      <c r="D208" s="48" t="s">
        <v>0</v>
      </c>
      <c r="E208" s="48" t="s">
        <v>398</v>
      </c>
      <c r="F208" s="78">
        <v>7500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6"/>
    </row>
    <row r="209" spans="1:98" s="7" customFormat="1" x14ac:dyDescent="0.25">
      <c r="A209" s="62">
        <v>208</v>
      </c>
      <c r="B209" s="48" t="s">
        <v>1</v>
      </c>
      <c r="C209" s="48" t="s">
        <v>401</v>
      </c>
      <c r="D209" s="48" t="s">
        <v>0</v>
      </c>
      <c r="E209" s="48" t="s">
        <v>402</v>
      </c>
      <c r="F209" s="78">
        <v>2000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6"/>
    </row>
    <row r="210" spans="1:98" s="7" customFormat="1" x14ac:dyDescent="0.25">
      <c r="A210" s="62">
        <v>209</v>
      </c>
      <c r="B210" s="48" t="s">
        <v>1</v>
      </c>
      <c r="C210" s="48" t="s">
        <v>397</v>
      </c>
      <c r="D210" s="48" t="s">
        <v>0</v>
      </c>
      <c r="E210" s="48" t="s">
        <v>400</v>
      </c>
      <c r="F210" s="78">
        <v>25000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6"/>
    </row>
    <row r="211" spans="1:98" s="7" customFormat="1" x14ac:dyDescent="0.25">
      <c r="A211" s="62">
        <v>210</v>
      </c>
      <c r="B211" s="48" t="s">
        <v>1</v>
      </c>
      <c r="C211" s="48" t="s">
        <v>397</v>
      </c>
      <c r="D211" s="48" t="s">
        <v>0</v>
      </c>
      <c r="E211" s="48" t="s">
        <v>399</v>
      </c>
      <c r="F211" s="78">
        <v>15000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6"/>
    </row>
    <row r="212" spans="1:98" s="7" customFormat="1" x14ac:dyDescent="0.25">
      <c r="A212" s="62">
        <v>211</v>
      </c>
      <c r="B212" s="48" t="s">
        <v>1</v>
      </c>
      <c r="C212" s="48" t="s">
        <v>420</v>
      </c>
      <c r="D212" s="48" t="s">
        <v>1415</v>
      </c>
      <c r="E212" s="48" t="s">
        <v>433</v>
      </c>
      <c r="F212" s="78">
        <v>1200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6"/>
    </row>
    <row r="213" spans="1:98" s="7" customFormat="1" x14ac:dyDescent="0.25">
      <c r="A213" s="62">
        <v>212</v>
      </c>
      <c r="B213" s="48" t="s">
        <v>1</v>
      </c>
      <c r="C213" s="48" t="s">
        <v>420</v>
      </c>
      <c r="D213" s="48" t="s">
        <v>1415</v>
      </c>
      <c r="E213" s="48" t="s">
        <v>434</v>
      </c>
      <c r="F213" s="78">
        <v>1200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6"/>
    </row>
    <row r="214" spans="1:98" s="7" customFormat="1" x14ac:dyDescent="0.25">
      <c r="A214" s="62">
        <v>213</v>
      </c>
      <c r="B214" s="48" t="s">
        <v>1</v>
      </c>
      <c r="C214" s="48" t="s">
        <v>476</v>
      </c>
      <c r="D214" s="48" t="s">
        <v>1415</v>
      </c>
      <c r="E214" s="48" t="s">
        <v>477</v>
      </c>
      <c r="F214" s="78">
        <v>600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6"/>
    </row>
    <row r="215" spans="1:98" s="7" customFormat="1" x14ac:dyDescent="0.25">
      <c r="A215" s="62">
        <v>214</v>
      </c>
      <c r="B215" s="48" t="s">
        <v>1</v>
      </c>
      <c r="C215" s="48" t="s">
        <v>471</v>
      </c>
      <c r="D215" s="48" t="s">
        <v>1415</v>
      </c>
      <c r="E215" s="48" t="s">
        <v>472</v>
      </c>
      <c r="F215" s="78">
        <v>600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6"/>
    </row>
    <row r="216" spans="1:98" s="7" customFormat="1" x14ac:dyDescent="0.25">
      <c r="A216" s="62">
        <v>215</v>
      </c>
      <c r="B216" s="48" t="s">
        <v>1</v>
      </c>
      <c r="C216" s="48" t="s">
        <v>455</v>
      </c>
      <c r="D216" s="48" t="s">
        <v>1415</v>
      </c>
      <c r="E216" s="48" t="s">
        <v>507</v>
      </c>
      <c r="F216" s="78">
        <v>500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6"/>
    </row>
    <row r="217" spans="1:98" s="7" customFormat="1" x14ac:dyDescent="0.25">
      <c r="A217" s="62">
        <v>216</v>
      </c>
      <c r="B217" s="48" t="s">
        <v>1</v>
      </c>
      <c r="C217" s="48" t="s">
        <v>455</v>
      </c>
      <c r="D217" s="48" t="s">
        <v>1415</v>
      </c>
      <c r="E217" s="48" t="s">
        <v>508</v>
      </c>
      <c r="F217" s="78">
        <v>500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6"/>
    </row>
    <row r="218" spans="1:98" s="7" customFormat="1" x14ac:dyDescent="0.25">
      <c r="A218" s="62">
        <v>217</v>
      </c>
      <c r="B218" s="48" t="s">
        <v>1</v>
      </c>
      <c r="C218" s="48" t="s">
        <v>455</v>
      </c>
      <c r="D218" s="48" t="s">
        <v>1415</v>
      </c>
      <c r="E218" s="48" t="s">
        <v>456</v>
      </c>
      <c r="F218" s="78">
        <v>500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6"/>
    </row>
    <row r="219" spans="1:98" s="7" customFormat="1" x14ac:dyDescent="0.25">
      <c r="A219" s="62">
        <v>218</v>
      </c>
      <c r="B219" s="48" t="s">
        <v>1</v>
      </c>
      <c r="C219" s="48" t="s">
        <v>455</v>
      </c>
      <c r="D219" s="48" t="s">
        <v>1415</v>
      </c>
      <c r="E219" s="48" t="s">
        <v>457</v>
      </c>
      <c r="F219" s="78">
        <v>500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6"/>
    </row>
    <row r="220" spans="1:98" s="7" customFormat="1" x14ac:dyDescent="0.25">
      <c r="A220" s="62">
        <v>219</v>
      </c>
      <c r="B220" s="48" t="s">
        <v>1</v>
      </c>
      <c r="C220" s="48" t="s">
        <v>465</v>
      </c>
      <c r="D220" s="48" t="s">
        <v>1415</v>
      </c>
      <c r="E220" s="48" t="s">
        <v>466</v>
      </c>
      <c r="F220" s="78">
        <v>600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6"/>
    </row>
    <row r="221" spans="1:98" s="7" customFormat="1" x14ac:dyDescent="0.25">
      <c r="A221" s="62">
        <v>220</v>
      </c>
      <c r="B221" s="48" t="s">
        <v>1</v>
      </c>
      <c r="C221" s="48" t="s">
        <v>467</v>
      </c>
      <c r="D221" s="48" t="s">
        <v>1415</v>
      </c>
      <c r="E221" s="48" t="s">
        <v>468</v>
      </c>
      <c r="F221" s="78">
        <v>600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6"/>
    </row>
    <row r="222" spans="1:98" s="7" customFormat="1" x14ac:dyDescent="0.25">
      <c r="A222" s="62">
        <v>221</v>
      </c>
      <c r="B222" s="48" t="s">
        <v>1</v>
      </c>
      <c r="C222" s="48" t="s">
        <v>473</v>
      </c>
      <c r="D222" s="48" t="s">
        <v>1415</v>
      </c>
      <c r="E222" s="48" t="s">
        <v>474</v>
      </c>
      <c r="F222" s="78">
        <v>1200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6"/>
    </row>
    <row r="223" spans="1:98" s="7" customFormat="1" x14ac:dyDescent="0.25">
      <c r="A223" s="62">
        <v>222</v>
      </c>
      <c r="B223" s="48" t="s">
        <v>1</v>
      </c>
      <c r="C223" s="48" t="s">
        <v>436</v>
      </c>
      <c r="D223" s="48" t="s">
        <v>1415</v>
      </c>
      <c r="E223" s="48" t="s">
        <v>506</v>
      </c>
      <c r="F223" s="78">
        <v>200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6"/>
    </row>
    <row r="224" spans="1:98" s="7" customFormat="1" x14ac:dyDescent="0.25">
      <c r="A224" s="62">
        <v>223</v>
      </c>
      <c r="B224" s="48" t="s">
        <v>1</v>
      </c>
      <c r="C224" s="48" t="s">
        <v>450</v>
      </c>
      <c r="D224" s="48" t="s">
        <v>1415</v>
      </c>
      <c r="E224" s="48" t="s">
        <v>451</v>
      </c>
      <c r="F224" s="78">
        <v>200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6"/>
    </row>
    <row r="225" spans="1:98" s="7" customFormat="1" x14ac:dyDescent="0.25">
      <c r="A225" s="62">
        <v>224</v>
      </c>
      <c r="B225" s="48" t="s">
        <v>1</v>
      </c>
      <c r="C225" s="48" t="s">
        <v>199</v>
      </c>
      <c r="D225" s="48" t="s">
        <v>1415</v>
      </c>
      <c r="E225" s="48" t="s">
        <v>460</v>
      </c>
      <c r="F225" s="78">
        <v>300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6"/>
    </row>
    <row r="226" spans="1:98" s="7" customFormat="1" x14ac:dyDescent="0.25">
      <c r="A226" s="62">
        <v>225</v>
      </c>
      <c r="B226" s="48" t="s">
        <v>1</v>
      </c>
      <c r="C226" s="48" t="s">
        <v>502</v>
      </c>
      <c r="D226" s="48" t="s">
        <v>1415</v>
      </c>
      <c r="E226" s="48" t="s">
        <v>503</v>
      </c>
      <c r="F226" s="78">
        <v>300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6"/>
    </row>
    <row r="227" spans="1:98" s="7" customFormat="1" x14ac:dyDescent="0.25">
      <c r="A227" s="62">
        <v>226</v>
      </c>
      <c r="B227" s="48" t="s">
        <v>1</v>
      </c>
      <c r="C227" s="48" t="s">
        <v>469</v>
      </c>
      <c r="D227" s="48" t="s">
        <v>1415</v>
      </c>
      <c r="E227" s="48" t="s">
        <v>470</v>
      </c>
      <c r="F227" s="78">
        <v>1800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6"/>
    </row>
    <row r="228" spans="1:98" s="7" customFormat="1" x14ac:dyDescent="0.25">
      <c r="A228" s="62">
        <v>227</v>
      </c>
      <c r="B228" s="48" t="s">
        <v>1</v>
      </c>
      <c r="C228" s="48" t="s">
        <v>452</v>
      </c>
      <c r="D228" s="48" t="s">
        <v>1415</v>
      </c>
      <c r="E228" s="48" t="s">
        <v>27</v>
      </c>
      <c r="F228" s="78">
        <v>900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6"/>
    </row>
    <row r="229" spans="1:98" s="7" customFormat="1" x14ac:dyDescent="0.25">
      <c r="A229" s="62">
        <v>228</v>
      </c>
      <c r="B229" s="48" t="s">
        <v>1</v>
      </c>
      <c r="C229" s="48" t="s">
        <v>420</v>
      </c>
      <c r="D229" s="48" t="s">
        <v>1415</v>
      </c>
      <c r="E229" s="48" t="s">
        <v>498</v>
      </c>
      <c r="F229" s="78">
        <v>3000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6"/>
    </row>
    <row r="230" spans="1:98" s="7" customFormat="1" x14ac:dyDescent="0.25">
      <c r="A230" s="62">
        <v>229</v>
      </c>
      <c r="B230" s="48" t="s">
        <v>1</v>
      </c>
      <c r="C230" s="48" t="s">
        <v>448</v>
      </c>
      <c r="D230" s="48" t="s">
        <v>1415</v>
      </c>
      <c r="E230" s="48" t="s">
        <v>449</v>
      </c>
      <c r="F230" s="78">
        <v>1000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6"/>
    </row>
    <row r="231" spans="1:98" s="7" customFormat="1" x14ac:dyDescent="0.25">
      <c r="A231" s="62">
        <v>230</v>
      </c>
      <c r="B231" s="48" t="s">
        <v>1</v>
      </c>
      <c r="C231" s="48" t="s">
        <v>500</v>
      </c>
      <c r="D231" s="48" t="s">
        <v>1415</v>
      </c>
      <c r="E231" s="48" t="s">
        <v>501</v>
      </c>
      <c r="F231" s="78">
        <v>850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6"/>
    </row>
    <row r="232" spans="1:98" s="7" customFormat="1" x14ac:dyDescent="0.25">
      <c r="A232" s="62">
        <v>231</v>
      </c>
      <c r="B232" s="48" t="s">
        <v>1</v>
      </c>
      <c r="C232" s="48" t="s">
        <v>453</v>
      </c>
      <c r="D232" s="48" t="s">
        <v>1415</v>
      </c>
      <c r="E232" s="48" t="s">
        <v>454</v>
      </c>
      <c r="F232" s="78">
        <v>850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6"/>
    </row>
    <row r="233" spans="1:98" s="7" customFormat="1" x14ac:dyDescent="0.25">
      <c r="A233" s="62">
        <v>232</v>
      </c>
      <c r="B233" s="48" t="s">
        <v>1</v>
      </c>
      <c r="C233" s="48" t="s">
        <v>444</v>
      </c>
      <c r="D233" s="48" t="s">
        <v>1415</v>
      </c>
      <c r="E233" s="48" t="s">
        <v>445</v>
      </c>
      <c r="F233" s="78">
        <v>300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6"/>
    </row>
    <row r="234" spans="1:98" s="7" customFormat="1" x14ac:dyDescent="0.25">
      <c r="A234" s="62">
        <v>233</v>
      </c>
      <c r="B234" s="48" t="s">
        <v>1</v>
      </c>
      <c r="C234" s="48" t="s">
        <v>440</v>
      </c>
      <c r="D234" s="48" t="s">
        <v>1415</v>
      </c>
      <c r="E234" s="48" t="s">
        <v>441</v>
      </c>
      <c r="F234" s="78">
        <v>300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6"/>
    </row>
    <row r="235" spans="1:98" s="7" customFormat="1" x14ac:dyDescent="0.25">
      <c r="A235" s="62">
        <v>234</v>
      </c>
      <c r="B235" s="48" t="s">
        <v>1</v>
      </c>
      <c r="C235" s="48" t="s">
        <v>442</v>
      </c>
      <c r="D235" s="48" t="s">
        <v>1415</v>
      </c>
      <c r="E235" s="48" t="s">
        <v>443</v>
      </c>
      <c r="F235" s="78">
        <v>300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6"/>
    </row>
    <row r="236" spans="1:98" s="7" customFormat="1" x14ac:dyDescent="0.25">
      <c r="A236" s="62">
        <v>235</v>
      </c>
      <c r="B236" s="48" t="s">
        <v>1</v>
      </c>
      <c r="C236" s="48" t="s">
        <v>446</v>
      </c>
      <c r="D236" s="48" t="s">
        <v>1415</v>
      </c>
      <c r="E236" s="48" t="s">
        <v>447</v>
      </c>
      <c r="F236" s="78">
        <v>300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6"/>
    </row>
    <row r="237" spans="1:98" s="7" customFormat="1" x14ac:dyDescent="0.25">
      <c r="A237" s="62">
        <v>236</v>
      </c>
      <c r="B237" s="48" t="s">
        <v>1</v>
      </c>
      <c r="C237" s="48" t="s">
        <v>217</v>
      </c>
      <c r="D237" s="48" t="s">
        <v>1415</v>
      </c>
      <c r="E237" s="48" t="s">
        <v>478</v>
      </c>
      <c r="F237" s="78">
        <v>600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6"/>
    </row>
    <row r="238" spans="1:98" s="7" customFormat="1" x14ac:dyDescent="0.25">
      <c r="A238" s="62">
        <v>237</v>
      </c>
      <c r="B238" s="48" t="s">
        <v>1</v>
      </c>
      <c r="C238" s="48" t="s">
        <v>340</v>
      </c>
      <c r="D238" s="48" t="s">
        <v>1415</v>
      </c>
      <c r="E238" s="48" t="s">
        <v>504</v>
      </c>
      <c r="F238" s="78">
        <v>1000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6"/>
    </row>
    <row r="239" spans="1:98" s="7" customFormat="1" x14ac:dyDescent="0.25">
      <c r="A239" s="62">
        <v>238</v>
      </c>
      <c r="B239" s="48" t="s">
        <v>1</v>
      </c>
      <c r="C239" s="48" t="s">
        <v>463</v>
      </c>
      <c r="D239" s="48" t="s">
        <v>1415</v>
      </c>
      <c r="E239" s="48" t="s">
        <v>464</v>
      </c>
      <c r="F239" s="78">
        <v>300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6"/>
    </row>
    <row r="240" spans="1:98" s="7" customFormat="1" x14ac:dyDescent="0.25">
      <c r="A240" s="62">
        <v>239</v>
      </c>
      <c r="B240" s="48" t="s">
        <v>1</v>
      </c>
      <c r="C240" s="48" t="s">
        <v>219</v>
      </c>
      <c r="D240" s="48" t="s">
        <v>1415</v>
      </c>
      <c r="E240" s="48" t="s">
        <v>461</v>
      </c>
      <c r="F240" s="78">
        <v>600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6"/>
    </row>
    <row r="241" spans="1:98" s="7" customFormat="1" x14ac:dyDescent="0.25">
      <c r="A241" s="62">
        <v>240</v>
      </c>
      <c r="B241" s="48" t="s">
        <v>1</v>
      </c>
      <c r="C241" s="48" t="s">
        <v>479</v>
      </c>
      <c r="D241" s="48" t="s">
        <v>1415</v>
      </c>
      <c r="E241" s="48" t="s">
        <v>480</v>
      </c>
      <c r="F241" s="78">
        <v>300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6"/>
    </row>
    <row r="242" spans="1:98" s="7" customFormat="1" x14ac:dyDescent="0.25">
      <c r="A242" s="62">
        <v>241</v>
      </c>
      <c r="B242" s="48" t="s">
        <v>1</v>
      </c>
      <c r="C242" s="48" t="s">
        <v>220</v>
      </c>
      <c r="D242" s="48" t="s">
        <v>1415</v>
      </c>
      <c r="E242" s="48" t="s">
        <v>462</v>
      </c>
      <c r="F242" s="78">
        <v>600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6"/>
    </row>
    <row r="243" spans="1:98" s="7" customFormat="1" x14ac:dyDescent="0.25">
      <c r="A243" s="62">
        <v>242</v>
      </c>
      <c r="B243" s="48" t="s">
        <v>1</v>
      </c>
      <c r="C243" s="48" t="s">
        <v>413</v>
      </c>
      <c r="D243" s="48" t="s">
        <v>1415</v>
      </c>
      <c r="E243" s="48" t="s">
        <v>499</v>
      </c>
      <c r="F243" s="78">
        <v>1500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6"/>
    </row>
    <row r="244" spans="1:98" s="7" customFormat="1" x14ac:dyDescent="0.25">
      <c r="A244" s="62">
        <v>243</v>
      </c>
      <c r="B244" s="48" t="s">
        <v>1</v>
      </c>
      <c r="C244" s="48" t="s">
        <v>458</v>
      </c>
      <c r="D244" s="48" t="s">
        <v>1415</v>
      </c>
      <c r="E244" s="48" t="s">
        <v>459</v>
      </c>
      <c r="F244" s="78">
        <v>1800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6"/>
    </row>
    <row r="245" spans="1:98" s="7" customFormat="1" x14ac:dyDescent="0.25">
      <c r="A245" s="62">
        <v>244</v>
      </c>
      <c r="B245" s="48" t="s">
        <v>1</v>
      </c>
      <c r="C245" s="48" t="s">
        <v>420</v>
      </c>
      <c r="D245" s="48" t="s">
        <v>1415</v>
      </c>
      <c r="E245" s="48" t="s">
        <v>423</v>
      </c>
      <c r="F245" s="78">
        <v>2200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6"/>
    </row>
    <row r="246" spans="1:98" s="7" customFormat="1" x14ac:dyDescent="0.25">
      <c r="A246" s="62">
        <v>245</v>
      </c>
      <c r="B246" s="48" t="s">
        <v>1</v>
      </c>
      <c r="C246" s="48" t="s">
        <v>438</v>
      </c>
      <c r="D246" s="48" t="s">
        <v>1415</v>
      </c>
      <c r="E246" s="48" t="s">
        <v>439</v>
      </c>
      <c r="F246" s="78">
        <v>1200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6"/>
    </row>
    <row r="247" spans="1:98" s="7" customFormat="1" x14ac:dyDescent="0.25">
      <c r="A247" s="62">
        <v>246</v>
      </c>
      <c r="B247" s="48" t="s">
        <v>1</v>
      </c>
      <c r="C247" s="48" t="s">
        <v>420</v>
      </c>
      <c r="D247" s="48" t="s">
        <v>1415</v>
      </c>
      <c r="E247" s="48" t="s">
        <v>431</v>
      </c>
      <c r="F247" s="78">
        <v>2200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6"/>
    </row>
    <row r="248" spans="1:98" s="7" customFormat="1" x14ac:dyDescent="0.25">
      <c r="A248" s="62">
        <v>247</v>
      </c>
      <c r="B248" s="48" t="s">
        <v>1</v>
      </c>
      <c r="C248" s="48" t="s">
        <v>420</v>
      </c>
      <c r="D248" s="48" t="s">
        <v>1415</v>
      </c>
      <c r="E248" s="48" t="s">
        <v>432</v>
      </c>
      <c r="F248" s="78">
        <v>2200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6"/>
    </row>
    <row r="249" spans="1:98" s="7" customFormat="1" x14ac:dyDescent="0.25">
      <c r="A249" s="62">
        <v>248</v>
      </c>
      <c r="B249" s="48" t="s">
        <v>1</v>
      </c>
      <c r="C249" s="48" t="s">
        <v>420</v>
      </c>
      <c r="D249" s="48" t="s">
        <v>1415</v>
      </c>
      <c r="E249" s="48" t="s">
        <v>422</v>
      </c>
      <c r="F249" s="78">
        <v>2200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6"/>
    </row>
    <row r="250" spans="1:98" s="7" customFormat="1" x14ac:dyDescent="0.25">
      <c r="A250" s="62">
        <v>249</v>
      </c>
      <c r="B250" s="48" t="s">
        <v>1</v>
      </c>
      <c r="C250" s="48" t="s">
        <v>420</v>
      </c>
      <c r="D250" s="48" t="s">
        <v>1415</v>
      </c>
      <c r="E250" s="48" t="s">
        <v>421</v>
      </c>
      <c r="F250" s="78">
        <v>2200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6"/>
    </row>
    <row r="251" spans="1:98" s="7" customFormat="1" x14ac:dyDescent="0.25">
      <c r="A251" s="62">
        <v>250</v>
      </c>
      <c r="B251" s="48" t="s">
        <v>1</v>
      </c>
      <c r="C251" s="48" t="s">
        <v>436</v>
      </c>
      <c r="D251" s="48" t="s">
        <v>1415</v>
      </c>
      <c r="E251" s="48" t="s">
        <v>437</v>
      </c>
      <c r="F251" s="78">
        <v>200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6"/>
    </row>
    <row r="252" spans="1:98" s="7" customFormat="1" x14ac:dyDescent="0.25">
      <c r="A252" s="62">
        <v>251</v>
      </c>
      <c r="B252" s="48" t="s">
        <v>1</v>
      </c>
      <c r="C252" s="48" t="s">
        <v>458</v>
      </c>
      <c r="D252" s="48" t="s">
        <v>1415</v>
      </c>
      <c r="E252" s="48" t="s">
        <v>475</v>
      </c>
      <c r="F252" s="78">
        <v>1800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6"/>
    </row>
    <row r="253" spans="1:98" s="7" customFormat="1" x14ac:dyDescent="0.25">
      <c r="A253" s="62">
        <v>252</v>
      </c>
      <c r="B253" s="48" t="s">
        <v>1</v>
      </c>
      <c r="C253" s="48" t="s">
        <v>420</v>
      </c>
      <c r="D253" s="48" t="s">
        <v>1415</v>
      </c>
      <c r="E253" s="48" t="s">
        <v>429</v>
      </c>
      <c r="F253" s="78">
        <v>1200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6"/>
    </row>
    <row r="254" spans="1:98" s="7" customFormat="1" x14ac:dyDescent="0.25">
      <c r="A254" s="62">
        <v>253</v>
      </c>
      <c r="B254" s="48" t="s">
        <v>1</v>
      </c>
      <c r="C254" s="48" t="s">
        <v>420</v>
      </c>
      <c r="D254" s="48" t="s">
        <v>1415</v>
      </c>
      <c r="E254" s="48" t="s">
        <v>430</v>
      </c>
      <c r="F254" s="78">
        <v>1200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6"/>
    </row>
    <row r="255" spans="1:98" s="7" customFormat="1" x14ac:dyDescent="0.25">
      <c r="A255" s="62">
        <v>254</v>
      </c>
      <c r="B255" s="48" t="s">
        <v>1</v>
      </c>
      <c r="C255" s="48" t="s">
        <v>420</v>
      </c>
      <c r="D255" s="48" t="s">
        <v>1415</v>
      </c>
      <c r="E255" s="48" t="s">
        <v>427</v>
      </c>
      <c r="F255" s="78">
        <v>1200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6"/>
    </row>
    <row r="256" spans="1:98" s="7" customFormat="1" x14ac:dyDescent="0.25">
      <c r="A256" s="62">
        <v>255</v>
      </c>
      <c r="B256" s="48" t="s">
        <v>1</v>
      </c>
      <c r="C256" s="48" t="s">
        <v>420</v>
      </c>
      <c r="D256" s="48" t="s">
        <v>1415</v>
      </c>
      <c r="E256" s="48" t="s">
        <v>425</v>
      </c>
      <c r="F256" s="78">
        <v>1200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6"/>
    </row>
    <row r="257" spans="1:98" s="7" customFormat="1" x14ac:dyDescent="0.25">
      <c r="A257" s="62">
        <v>256</v>
      </c>
      <c r="B257" s="48" t="s">
        <v>1</v>
      </c>
      <c r="C257" s="48" t="s">
        <v>420</v>
      </c>
      <c r="D257" s="48" t="s">
        <v>1415</v>
      </c>
      <c r="E257" s="48" t="s">
        <v>428</v>
      </c>
      <c r="F257" s="78">
        <v>1200</v>
      </c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6"/>
    </row>
    <row r="258" spans="1:98" s="7" customFormat="1" x14ac:dyDescent="0.25">
      <c r="A258" s="62">
        <v>257</v>
      </c>
      <c r="B258" s="48" t="s">
        <v>1</v>
      </c>
      <c r="C258" s="48" t="s">
        <v>420</v>
      </c>
      <c r="D258" s="48" t="s">
        <v>1415</v>
      </c>
      <c r="E258" s="48" t="s">
        <v>426</v>
      </c>
      <c r="F258" s="78">
        <v>1200</v>
      </c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6"/>
    </row>
    <row r="259" spans="1:98" s="7" customFormat="1" x14ac:dyDescent="0.25">
      <c r="A259" s="62">
        <v>258</v>
      </c>
      <c r="B259" s="48" t="s">
        <v>1</v>
      </c>
      <c r="C259" s="48" t="s">
        <v>420</v>
      </c>
      <c r="D259" s="48" t="s">
        <v>1415</v>
      </c>
      <c r="E259" s="48" t="s">
        <v>424</v>
      </c>
      <c r="F259" s="78">
        <v>1200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6"/>
    </row>
    <row r="260" spans="1:98" s="7" customFormat="1" x14ac:dyDescent="0.25">
      <c r="A260" s="62">
        <v>259</v>
      </c>
      <c r="B260" s="48" t="s">
        <v>1</v>
      </c>
      <c r="C260" s="48" t="s">
        <v>411</v>
      </c>
      <c r="D260" s="48" t="s">
        <v>1415</v>
      </c>
      <c r="E260" s="48" t="s">
        <v>412</v>
      </c>
      <c r="F260" s="78">
        <v>1200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6"/>
    </row>
    <row r="261" spans="1:98" s="7" customFormat="1" x14ac:dyDescent="0.25">
      <c r="A261" s="62">
        <v>260</v>
      </c>
      <c r="B261" s="48" t="s">
        <v>1</v>
      </c>
      <c r="C261" s="48" t="s">
        <v>416</v>
      </c>
      <c r="D261" s="48" t="s">
        <v>1415</v>
      </c>
      <c r="E261" s="48" t="s">
        <v>417</v>
      </c>
      <c r="F261" s="78">
        <v>350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6"/>
    </row>
    <row r="262" spans="1:98" s="7" customFormat="1" x14ac:dyDescent="0.25">
      <c r="A262" s="62">
        <v>261</v>
      </c>
      <c r="B262" s="48" t="s">
        <v>1</v>
      </c>
      <c r="C262" s="48" t="s">
        <v>413</v>
      </c>
      <c r="D262" s="48" t="s">
        <v>1415</v>
      </c>
      <c r="E262" s="48" t="s">
        <v>414</v>
      </c>
      <c r="F262" s="78">
        <v>1500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6"/>
    </row>
    <row r="263" spans="1:98" s="7" customFormat="1" x14ac:dyDescent="0.25">
      <c r="A263" s="62">
        <v>262</v>
      </c>
      <c r="B263" s="48" t="s">
        <v>1</v>
      </c>
      <c r="C263" s="48" t="s">
        <v>413</v>
      </c>
      <c r="D263" s="48" t="s">
        <v>1415</v>
      </c>
      <c r="E263" s="48" t="s">
        <v>415</v>
      </c>
      <c r="F263" s="78">
        <v>350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6"/>
    </row>
    <row r="264" spans="1:98" s="7" customFormat="1" x14ac:dyDescent="0.25">
      <c r="A264" s="62">
        <v>263</v>
      </c>
      <c r="B264" s="48" t="s">
        <v>1</v>
      </c>
      <c r="C264" s="48" t="s">
        <v>435</v>
      </c>
      <c r="D264" s="48" t="s">
        <v>1415</v>
      </c>
      <c r="E264" s="48" t="s">
        <v>19</v>
      </c>
      <c r="F264" s="78">
        <v>200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6"/>
    </row>
    <row r="265" spans="1:98" s="7" customFormat="1" x14ac:dyDescent="0.25">
      <c r="A265" s="62">
        <v>264</v>
      </c>
      <c r="B265" s="48" t="s">
        <v>1</v>
      </c>
      <c r="C265" s="48" t="s">
        <v>418</v>
      </c>
      <c r="D265" s="48" t="s">
        <v>1415</v>
      </c>
      <c r="E265" s="48" t="s">
        <v>419</v>
      </c>
      <c r="F265" s="78">
        <v>350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6"/>
    </row>
    <row r="266" spans="1:98" s="7" customFormat="1" x14ac:dyDescent="0.25">
      <c r="A266" s="62">
        <v>265</v>
      </c>
      <c r="B266" s="48" t="s">
        <v>1</v>
      </c>
      <c r="C266" s="48" t="s">
        <v>493</v>
      </c>
      <c r="D266" s="48" t="s">
        <v>1415</v>
      </c>
      <c r="E266" s="48" t="s">
        <v>494</v>
      </c>
      <c r="F266" s="78">
        <v>500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6"/>
    </row>
    <row r="267" spans="1:98" s="7" customFormat="1" x14ac:dyDescent="0.25">
      <c r="A267" s="62">
        <v>266</v>
      </c>
      <c r="B267" s="48" t="s">
        <v>1</v>
      </c>
      <c r="C267" s="48" t="s">
        <v>493</v>
      </c>
      <c r="D267" s="48" t="s">
        <v>1415</v>
      </c>
      <c r="E267" s="48" t="s">
        <v>495</v>
      </c>
      <c r="F267" s="78">
        <v>500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6"/>
    </row>
    <row r="268" spans="1:98" s="7" customFormat="1" x14ac:dyDescent="0.25">
      <c r="A268" s="62">
        <v>267</v>
      </c>
      <c r="B268" s="48" t="s">
        <v>1</v>
      </c>
      <c r="C268" s="48" t="s">
        <v>493</v>
      </c>
      <c r="D268" s="48" t="s">
        <v>1415</v>
      </c>
      <c r="E268" s="48" t="s">
        <v>496</v>
      </c>
      <c r="F268" s="78">
        <v>500</v>
      </c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6"/>
    </row>
    <row r="269" spans="1:98" s="7" customFormat="1" x14ac:dyDescent="0.25">
      <c r="A269" s="62">
        <v>268</v>
      </c>
      <c r="B269" s="48" t="s">
        <v>1</v>
      </c>
      <c r="C269" s="48" t="s">
        <v>493</v>
      </c>
      <c r="D269" s="48" t="s">
        <v>1415</v>
      </c>
      <c r="E269" s="48" t="s">
        <v>497</v>
      </c>
      <c r="F269" s="78">
        <v>500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6"/>
    </row>
    <row r="270" spans="1:98" s="7" customFormat="1" x14ac:dyDescent="0.25">
      <c r="A270" s="62">
        <v>269</v>
      </c>
      <c r="B270" s="48" t="s">
        <v>1</v>
      </c>
      <c r="C270" s="48" t="s">
        <v>487</v>
      </c>
      <c r="D270" s="48" t="s">
        <v>1415</v>
      </c>
      <c r="E270" s="48" t="s">
        <v>488</v>
      </c>
      <c r="F270" s="78">
        <v>200</v>
      </c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6"/>
    </row>
    <row r="271" spans="1:98" s="7" customFormat="1" x14ac:dyDescent="0.25">
      <c r="A271" s="62">
        <v>270</v>
      </c>
      <c r="B271" s="48" t="s">
        <v>1</v>
      </c>
      <c r="C271" s="48" t="s">
        <v>401</v>
      </c>
      <c r="D271" s="48" t="s">
        <v>1415</v>
      </c>
      <c r="E271" s="48" t="s">
        <v>505</v>
      </c>
      <c r="F271" s="78">
        <v>1500</v>
      </c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6"/>
    </row>
    <row r="272" spans="1:98" s="7" customFormat="1" x14ac:dyDescent="0.25">
      <c r="A272" s="62">
        <v>271</v>
      </c>
      <c r="B272" s="48" t="s">
        <v>1</v>
      </c>
      <c r="C272" s="48" t="s">
        <v>489</v>
      </c>
      <c r="D272" s="48" t="s">
        <v>1415</v>
      </c>
      <c r="E272" s="48" t="s">
        <v>490</v>
      </c>
      <c r="F272" s="78">
        <v>1000</v>
      </c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6"/>
    </row>
    <row r="273" spans="1:98" s="7" customFormat="1" x14ac:dyDescent="0.25">
      <c r="A273" s="62">
        <v>272</v>
      </c>
      <c r="B273" s="48" t="s">
        <v>1</v>
      </c>
      <c r="C273" s="48" t="s">
        <v>485</v>
      </c>
      <c r="D273" s="48" t="s">
        <v>1415</v>
      </c>
      <c r="E273" s="48" t="s">
        <v>486</v>
      </c>
      <c r="F273" s="78">
        <v>300</v>
      </c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6"/>
    </row>
    <row r="274" spans="1:98" s="7" customFormat="1" x14ac:dyDescent="0.25">
      <c r="A274" s="62">
        <v>273</v>
      </c>
      <c r="B274" s="48" t="s">
        <v>1</v>
      </c>
      <c r="C274" s="48" t="s">
        <v>491</v>
      </c>
      <c r="D274" s="48" t="s">
        <v>1415</v>
      </c>
      <c r="E274" s="48" t="s">
        <v>492</v>
      </c>
      <c r="F274" s="78">
        <v>1000</v>
      </c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6"/>
    </row>
    <row r="275" spans="1:98" s="7" customFormat="1" x14ac:dyDescent="0.25">
      <c r="A275" s="62">
        <v>274</v>
      </c>
      <c r="B275" s="48" t="s">
        <v>1</v>
      </c>
      <c r="C275" s="48" t="s">
        <v>481</v>
      </c>
      <c r="D275" s="48" t="s">
        <v>1415</v>
      </c>
      <c r="E275" s="48" t="s">
        <v>482</v>
      </c>
      <c r="F275" s="78">
        <v>5000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6"/>
    </row>
    <row r="276" spans="1:98" s="7" customFormat="1" x14ac:dyDescent="0.25">
      <c r="A276" s="62">
        <v>275</v>
      </c>
      <c r="B276" s="48" t="s">
        <v>1</v>
      </c>
      <c r="C276" s="48" t="s">
        <v>481</v>
      </c>
      <c r="D276" s="48" t="s">
        <v>1415</v>
      </c>
      <c r="E276" s="48" t="s">
        <v>484</v>
      </c>
      <c r="F276" s="78">
        <v>10000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6"/>
    </row>
    <row r="277" spans="1:98" s="7" customFormat="1" x14ac:dyDescent="0.25">
      <c r="A277" s="62">
        <v>276</v>
      </c>
      <c r="B277" s="48" t="s">
        <v>1</v>
      </c>
      <c r="C277" s="48" t="s">
        <v>481</v>
      </c>
      <c r="D277" s="48" t="s">
        <v>1415</v>
      </c>
      <c r="E277" s="48" t="s">
        <v>483</v>
      </c>
      <c r="F277" s="78">
        <v>10000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6"/>
    </row>
    <row r="278" spans="1:98" s="7" customFormat="1" x14ac:dyDescent="0.25">
      <c r="A278" s="62">
        <v>277</v>
      </c>
      <c r="B278" s="48" t="s">
        <v>1</v>
      </c>
      <c r="C278" s="48" t="s">
        <v>553</v>
      </c>
      <c r="D278" s="48" t="s">
        <v>9</v>
      </c>
      <c r="E278" s="48" t="s">
        <v>554</v>
      </c>
      <c r="F278" s="78">
        <v>800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6"/>
    </row>
    <row r="279" spans="1:98" s="7" customFormat="1" x14ac:dyDescent="0.25">
      <c r="A279" s="62">
        <v>278</v>
      </c>
      <c r="B279" s="48" t="s">
        <v>1</v>
      </c>
      <c r="C279" s="48" t="s">
        <v>528</v>
      </c>
      <c r="D279" s="48" t="s">
        <v>9</v>
      </c>
      <c r="E279" s="48" t="s">
        <v>529</v>
      </c>
      <c r="F279" s="78">
        <v>600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6"/>
    </row>
    <row r="280" spans="1:98" s="7" customFormat="1" x14ac:dyDescent="0.25">
      <c r="A280" s="62">
        <v>279</v>
      </c>
      <c r="B280" s="48" t="s">
        <v>1</v>
      </c>
      <c r="C280" s="48" t="s">
        <v>530</v>
      </c>
      <c r="D280" s="48" t="s">
        <v>9</v>
      </c>
      <c r="E280" s="48" t="s">
        <v>51</v>
      </c>
      <c r="F280" s="78">
        <v>800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6"/>
    </row>
    <row r="281" spans="1:98" s="7" customFormat="1" x14ac:dyDescent="0.25">
      <c r="A281" s="62">
        <v>280</v>
      </c>
      <c r="B281" s="48" t="s">
        <v>1</v>
      </c>
      <c r="C281" s="48" t="s">
        <v>547</v>
      </c>
      <c r="D281" s="48" t="s">
        <v>9</v>
      </c>
      <c r="E281" s="48" t="s">
        <v>548</v>
      </c>
      <c r="F281" s="78">
        <v>800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6"/>
    </row>
    <row r="282" spans="1:98" s="7" customFormat="1" x14ac:dyDescent="0.25">
      <c r="A282" s="62">
        <v>281</v>
      </c>
      <c r="B282" s="48" t="s">
        <v>1</v>
      </c>
      <c r="C282" s="48" t="s">
        <v>549</v>
      </c>
      <c r="D282" s="48" t="s">
        <v>9</v>
      </c>
      <c r="E282" s="48" t="s">
        <v>550</v>
      </c>
      <c r="F282" s="78">
        <v>800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6"/>
    </row>
    <row r="283" spans="1:98" s="7" customFormat="1" x14ac:dyDescent="0.25">
      <c r="A283" s="62">
        <v>282</v>
      </c>
      <c r="B283" s="48" t="s">
        <v>1</v>
      </c>
      <c r="C283" s="48" t="s">
        <v>199</v>
      </c>
      <c r="D283" s="48" t="s">
        <v>9</v>
      </c>
      <c r="E283" s="48" t="s">
        <v>522</v>
      </c>
      <c r="F283" s="78">
        <v>600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6"/>
    </row>
    <row r="284" spans="1:98" s="7" customFormat="1" x14ac:dyDescent="0.25">
      <c r="A284" s="62">
        <v>283</v>
      </c>
      <c r="B284" s="48" t="s">
        <v>1</v>
      </c>
      <c r="C284" s="48" t="s">
        <v>516</v>
      </c>
      <c r="D284" s="48" t="s">
        <v>9</v>
      </c>
      <c r="E284" s="48" t="s">
        <v>517</v>
      </c>
      <c r="F284" s="78">
        <v>300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6"/>
    </row>
    <row r="285" spans="1:98" s="7" customFormat="1" x14ac:dyDescent="0.25">
      <c r="A285" s="62">
        <v>284</v>
      </c>
      <c r="B285" s="48" t="s">
        <v>1</v>
      </c>
      <c r="C285" s="48" t="s">
        <v>519</v>
      </c>
      <c r="D285" s="48" t="s">
        <v>9</v>
      </c>
      <c r="E285" s="48" t="s">
        <v>546</v>
      </c>
      <c r="F285" s="78">
        <v>300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6"/>
    </row>
    <row r="286" spans="1:98" s="7" customFormat="1" x14ac:dyDescent="0.25">
      <c r="A286" s="62">
        <v>285</v>
      </c>
      <c r="B286" s="48" t="s">
        <v>1</v>
      </c>
      <c r="C286" s="48" t="s">
        <v>450</v>
      </c>
      <c r="D286" s="48" t="s">
        <v>9</v>
      </c>
      <c r="E286" s="48" t="s">
        <v>515</v>
      </c>
      <c r="F286" s="78">
        <v>300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6"/>
    </row>
    <row r="287" spans="1:98" s="7" customFormat="1" x14ac:dyDescent="0.25">
      <c r="A287" s="62">
        <v>286</v>
      </c>
      <c r="B287" s="48" t="s">
        <v>1</v>
      </c>
      <c r="C287" s="48" t="s">
        <v>543</v>
      </c>
      <c r="D287" s="48" t="s">
        <v>9</v>
      </c>
      <c r="E287" s="48" t="s">
        <v>544</v>
      </c>
      <c r="F287" s="78">
        <v>600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6"/>
    </row>
    <row r="288" spans="1:98" s="7" customFormat="1" x14ac:dyDescent="0.25">
      <c r="A288" s="62">
        <v>287</v>
      </c>
      <c r="B288" s="48" t="s">
        <v>1</v>
      </c>
      <c r="C288" s="48" t="s">
        <v>479</v>
      </c>
      <c r="D288" s="48" t="s">
        <v>9</v>
      </c>
      <c r="E288" s="48" t="s">
        <v>525</v>
      </c>
      <c r="F288" s="78">
        <v>600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6"/>
    </row>
    <row r="289" spans="1:98" s="7" customFormat="1" x14ac:dyDescent="0.25">
      <c r="A289" s="62">
        <v>288</v>
      </c>
      <c r="B289" s="48" t="s">
        <v>1</v>
      </c>
      <c r="C289" s="48" t="s">
        <v>555</v>
      </c>
      <c r="D289" s="48" t="s">
        <v>9</v>
      </c>
      <c r="E289" s="48" t="s">
        <v>556</v>
      </c>
      <c r="F289" s="78">
        <v>1800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6"/>
    </row>
    <row r="290" spans="1:98" s="7" customFormat="1" x14ac:dyDescent="0.25">
      <c r="A290" s="62">
        <v>289</v>
      </c>
      <c r="B290" s="48" t="s">
        <v>1</v>
      </c>
      <c r="C290" s="48" t="s">
        <v>340</v>
      </c>
      <c r="D290" s="48" t="s">
        <v>9</v>
      </c>
      <c r="E290" s="48" t="s">
        <v>545</v>
      </c>
      <c r="F290" s="78">
        <v>0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6"/>
    </row>
    <row r="291" spans="1:98" s="7" customFormat="1" x14ac:dyDescent="0.25">
      <c r="A291" s="62">
        <v>290</v>
      </c>
      <c r="B291" s="48" t="s">
        <v>1</v>
      </c>
      <c r="C291" s="48" t="s">
        <v>463</v>
      </c>
      <c r="D291" s="48" t="s">
        <v>9</v>
      </c>
      <c r="E291" s="48" t="s">
        <v>518</v>
      </c>
      <c r="F291" s="78">
        <v>1200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6"/>
    </row>
    <row r="292" spans="1:98" s="7" customFormat="1" x14ac:dyDescent="0.25">
      <c r="A292" s="62">
        <v>291</v>
      </c>
      <c r="B292" s="48" t="s">
        <v>1</v>
      </c>
      <c r="C292" s="48" t="s">
        <v>219</v>
      </c>
      <c r="D292" s="48" t="s">
        <v>9</v>
      </c>
      <c r="E292" s="48" t="s">
        <v>551</v>
      </c>
      <c r="F292" s="78">
        <v>1200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6"/>
    </row>
    <row r="293" spans="1:98" s="7" customFormat="1" x14ac:dyDescent="0.25">
      <c r="A293" s="62">
        <v>292</v>
      </c>
      <c r="B293" s="48" t="s">
        <v>1</v>
      </c>
      <c r="C293" s="48" t="s">
        <v>523</v>
      </c>
      <c r="D293" s="48" t="s">
        <v>9</v>
      </c>
      <c r="E293" s="48" t="s">
        <v>524</v>
      </c>
      <c r="F293" s="78">
        <v>1200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6"/>
    </row>
    <row r="294" spans="1:98" s="7" customFormat="1" x14ac:dyDescent="0.25">
      <c r="A294" s="62">
        <v>293</v>
      </c>
      <c r="B294" s="48" t="s">
        <v>1</v>
      </c>
      <c r="C294" s="48" t="s">
        <v>220</v>
      </c>
      <c r="D294" s="48" t="s">
        <v>9</v>
      </c>
      <c r="E294" s="48" t="s">
        <v>552</v>
      </c>
      <c r="F294" s="78">
        <v>1200</v>
      </c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6"/>
    </row>
    <row r="295" spans="1:98" s="7" customFormat="1" x14ac:dyDescent="0.25">
      <c r="A295" s="62">
        <v>294</v>
      </c>
      <c r="B295" s="48" t="s">
        <v>1</v>
      </c>
      <c r="C295" s="48" t="s">
        <v>526</v>
      </c>
      <c r="D295" s="48" t="s">
        <v>9</v>
      </c>
      <c r="E295" s="48" t="s">
        <v>527</v>
      </c>
      <c r="F295" s="78">
        <v>1200</v>
      </c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6"/>
    </row>
    <row r="296" spans="1:98" s="7" customFormat="1" x14ac:dyDescent="0.25">
      <c r="A296" s="62">
        <v>295</v>
      </c>
      <c r="B296" s="48" t="s">
        <v>1</v>
      </c>
      <c r="C296" s="48" t="s">
        <v>392</v>
      </c>
      <c r="D296" s="48" t="s">
        <v>9</v>
      </c>
      <c r="E296" s="48" t="s">
        <v>521</v>
      </c>
      <c r="F296" s="78">
        <v>1800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6"/>
    </row>
    <row r="297" spans="1:98" s="7" customFormat="1" x14ac:dyDescent="0.25">
      <c r="A297" s="62">
        <v>296</v>
      </c>
      <c r="B297" s="48" t="s">
        <v>1</v>
      </c>
      <c r="C297" s="48" t="s">
        <v>519</v>
      </c>
      <c r="D297" s="48" t="s">
        <v>9</v>
      </c>
      <c r="E297" s="48" t="s">
        <v>520</v>
      </c>
      <c r="F297" s="78">
        <v>300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6"/>
    </row>
    <row r="298" spans="1:98" s="7" customFormat="1" x14ac:dyDescent="0.25">
      <c r="A298" s="62">
        <v>297</v>
      </c>
      <c r="B298" s="48" t="s">
        <v>1</v>
      </c>
      <c r="C298" s="48" t="s">
        <v>512</v>
      </c>
      <c r="D298" s="48" t="s">
        <v>9</v>
      </c>
      <c r="E298" s="48" t="s">
        <v>513</v>
      </c>
      <c r="F298" s="78">
        <v>600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6"/>
    </row>
    <row r="299" spans="1:98" s="7" customFormat="1" x14ac:dyDescent="0.25">
      <c r="A299" s="62">
        <v>298</v>
      </c>
      <c r="B299" s="48" t="s">
        <v>1</v>
      </c>
      <c r="C299" s="48" t="s">
        <v>509</v>
      </c>
      <c r="D299" s="48" t="s">
        <v>9</v>
      </c>
      <c r="E299" s="48" t="s">
        <v>510</v>
      </c>
      <c r="F299" s="78">
        <v>600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6"/>
    </row>
    <row r="300" spans="1:98" s="7" customFormat="1" x14ac:dyDescent="0.25">
      <c r="A300" s="62">
        <v>299</v>
      </c>
      <c r="B300" s="48" t="s">
        <v>1</v>
      </c>
      <c r="C300" s="48" t="s">
        <v>509</v>
      </c>
      <c r="D300" s="48" t="s">
        <v>9</v>
      </c>
      <c r="E300" s="48" t="s">
        <v>511</v>
      </c>
      <c r="F300" s="78">
        <v>300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6"/>
    </row>
    <row r="301" spans="1:98" s="7" customFormat="1" x14ac:dyDescent="0.25">
      <c r="A301" s="62">
        <v>300</v>
      </c>
      <c r="B301" s="48" t="s">
        <v>1</v>
      </c>
      <c r="C301" s="48" t="s">
        <v>512</v>
      </c>
      <c r="D301" s="48" t="s">
        <v>9</v>
      </c>
      <c r="E301" s="48" t="s">
        <v>514</v>
      </c>
      <c r="F301" s="78">
        <v>300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6"/>
    </row>
    <row r="302" spans="1:98" s="7" customFormat="1" x14ac:dyDescent="0.25">
      <c r="A302" s="62">
        <v>301</v>
      </c>
      <c r="B302" s="48" t="s">
        <v>1</v>
      </c>
      <c r="C302" s="48" t="s">
        <v>541</v>
      </c>
      <c r="D302" s="48" t="s">
        <v>9</v>
      </c>
      <c r="E302" s="48" t="s">
        <v>542</v>
      </c>
      <c r="F302" s="78">
        <v>1500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6"/>
    </row>
    <row r="303" spans="1:98" s="7" customFormat="1" x14ac:dyDescent="0.25">
      <c r="A303" s="62">
        <v>302</v>
      </c>
      <c r="B303" s="48" t="s">
        <v>1</v>
      </c>
      <c r="C303" s="48" t="s">
        <v>537</v>
      </c>
      <c r="D303" s="48" t="s">
        <v>9</v>
      </c>
      <c r="E303" s="48" t="s">
        <v>538</v>
      </c>
      <c r="F303" s="78">
        <v>1000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6"/>
    </row>
    <row r="304" spans="1:98" s="7" customFormat="1" x14ac:dyDescent="0.25">
      <c r="A304" s="62">
        <v>303</v>
      </c>
      <c r="B304" s="48" t="s">
        <v>1</v>
      </c>
      <c r="C304" s="48" t="s">
        <v>537</v>
      </c>
      <c r="D304" s="48" t="s">
        <v>9</v>
      </c>
      <c r="E304" s="48" t="s">
        <v>539</v>
      </c>
      <c r="F304" s="78">
        <v>1000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6"/>
    </row>
    <row r="305" spans="1:98" s="7" customFormat="1" x14ac:dyDescent="0.25">
      <c r="A305" s="62">
        <v>304</v>
      </c>
      <c r="B305" s="48" t="s">
        <v>1</v>
      </c>
      <c r="C305" s="48" t="s">
        <v>537</v>
      </c>
      <c r="D305" s="48" t="s">
        <v>9</v>
      </c>
      <c r="E305" s="48" t="s">
        <v>540</v>
      </c>
      <c r="F305" s="78">
        <v>1000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6"/>
    </row>
    <row r="306" spans="1:98" s="7" customFormat="1" x14ac:dyDescent="0.25">
      <c r="A306" s="62">
        <v>305</v>
      </c>
      <c r="B306" s="48" t="s">
        <v>1</v>
      </c>
      <c r="C306" s="48" t="s">
        <v>535</v>
      </c>
      <c r="D306" s="48" t="s">
        <v>9</v>
      </c>
      <c r="E306" s="48" t="s">
        <v>536</v>
      </c>
      <c r="F306" s="78">
        <v>1000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6"/>
    </row>
    <row r="307" spans="1:98" s="7" customFormat="1" x14ac:dyDescent="0.25">
      <c r="A307" s="62">
        <v>306</v>
      </c>
      <c r="B307" s="48" t="s">
        <v>1</v>
      </c>
      <c r="C307" s="48" t="s">
        <v>531</v>
      </c>
      <c r="D307" s="48" t="s">
        <v>9</v>
      </c>
      <c r="E307" s="48" t="s">
        <v>532</v>
      </c>
      <c r="F307" s="78">
        <v>1200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6"/>
    </row>
    <row r="308" spans="1:98" s="7" customFormat="1" x14ac:dyDescent="0.25">
      <c r="A308" s="62">
        <v>307</v>
      </c>
      <c r="B308" s="48" t="s">
        <v>1</v>
      </c>
      <c r="C308" s="48" t="s">
        <v>487</v>
      </c>
      <c r="D308" s="48" t="s">
        <v>9</v>
      </c>
      <c r="E308" s="48" t="s">
        <v>533</v>
      </c>
      <c r="F308" s="78">
        <v>300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6"/>
    </row>
    <row r="309" spans="1:98" s="7" customFormat="1" x14ac:dyDescent="0.25">
      <c r="A309" s="62">
        <v>308</v>
      </c>
      <c r="B309" s="48" t="s">
        <v>1</v>
      </c>
      <c r="C309" s="48" t="s">
        <v>489</v>
      </c>
      <c r="D309" s="48" t="s">
        <v>9</v>
      </c>
      <c r="E309" s="48" t="s">
        <v>534</v>
      </c>
      <c r="F309" s="78">
        <v>1500</v>
      </c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6"/>
    </row>
    <row r="310" spans="1:98" s="7" customFormat="1" x14ac:dyDescent="0.25">
      <c r="A310" s="62">
        <v>309</v>
      </c>
      <c r="B310" s="48" t="s">
        <v>1</v>
      </c>
      <c r="C310" s="48" t="s">
        <v>557</v>
      </c>
      <c r="D310" s="48" t="s">
        <v>66</v>
      </c>
      <c r="E310" s="48" t="s">
        <v>73</v>
      </c>
      <c r="F310" s="78">
        <v>150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6"/>
    </row>
    <row r="311" spans="1:98" s="7" customFormat="1" x14ac:dyDescent="0.25">
      <c r="A311" s="62">
        <v>310</v>
      </c>
      <c r="B311" s="48" t="s">
        <v>1</v>
      </c>
      <c r="C311" s="48" t="s">
        <v>502</v>
      </c>
      <c r="D311" s="48" t="s">
        <v>66</v>
      </c>
      <c r="E311" s="48" t="s">
        <v>558</v>
      </c>
      <c r="F311" s="78">
        <v>600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6"/>
    </row>
    <row r="312" spans="1:98" s="7" customFormat="1" x14ac:dyDescent="0.25">
      <c r="A312" s="62">
        <v>311</v>
      </c>
      <c r="B312" s="48" t="s">
        <v>1</v>
      </c>
      <c r="C312" s="48" t="s">
        <v>561</v>
      </c>
      <c r="D312" s="48" t="s">
        <v>66</v>
      </c>
      <c r="E312" s="48" t="s">
        <v>562</v>
      </c>
      <c r="F312" s="78">
        <v>500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6"/>
    </row>
    <row r="313" spans="1:98" s="7" customFormat="1" x14ac:dyDescent="0.25">
      <c r="A313" s="62">
        <v>312</v>
      </c>
      <c r="B313" s="48" t="s">
        <v>1</v>
      </c>
      <c r="C313" s="48" t="s">
        <v>559</v>
      </c>
      <c r="D313" s="48" t="s">
        <v>66</v>
      </c>
      <c r="E313" s="48" t="s">
        <v>560</v>
      </c>
      <c r="F313" s="78">
        <v>500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6"/>
    </row>
    <row r="314" spans="1:98" s="7" customFormat="1" x14ac:dyDescent="0.25">
      <c r="A314" s="62">
        <v>313</v>
      </c>
      <c r="B314" s="48" t="s">
        <v>1</v>
      </c>
      <c r="C314" s="48" t="s">
        <v>377</v>
      </c>
      <c r="D314" s="48" t="s">
        <v>74</v>
      </c>
      <c r="E314" s="48" t="s">
        <v>573</v>
      </c>
      <c r="F314" s="78">
        <v>1800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6"/>
    </row>
    <row r="315" spans="1:98" s="7" customFormat="1" x14ac:dyDescent="0.25">
      <c r="A315" s="62">
        <v>314</v>
      </c>
      <c r="B315" s="48" t="s">
        <v>1</v>
      </c>
      <c r="C315" s="48" t="s">
        <v>377</v>
      </c>
      <c r="D315" s="48" t="s">
        <v>74</v>
      </c>
      <c r="E315" s="48" t="s">
        <v>582</v>
      </c>
      <c r="F315" s="78">
        <v>1800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6"/>
    </row>
    <row r="316" spans="1:98" s="7" customFormat="1" x14ac:dyDescent="0.25">
      <c r="A316" s="62">
        <v>315</v>
      </c>
      <c r="B316" s="48" t="s">
        <v>1</v>
      </c>
      <c r="C316" s="48" t="s">
        <v>377</v>
      </c>
      <c r="D316" s="48" t="s">
        <v>74</v>
      </c>
      <c r="E316" s="48" t="s">
        <v>574</v>
      </c>
      <c r="F316" s="78">
        <v>3300</v>
      </c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6"/>
    </row>
    <row r="317" spans="1:98" s="7" customFormat="1" x14ac:dyDescent="0.25">
      <c r="A317" s="62">
        <v>316</v>
      </c>
      <c r="B317" s="48" t="s">
        <v>1</v>
      </c>
      <c r="C317" s="48" t="s">
        <v>377</v>
      </c>
      <c r="D317" s="48" t="s">
        <v>74</v>
      </c>
      <c r="E317" s="48" t="s">
        <v>583</v>
      </c>
      <c r="F317" s="78">
        <v>4500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6"/>
    </row>
    <row r="318" spans="1:98" s="7" customFormat="1" x14ac:dyDescent="0.25">
      <c r="A318" s="62">
        <v>317</v>
      </c>
      <c r="B318" s="48" t="s">
        <v>1</v>
      </c>
      <c r="C318" s="48" t="s">
        <v>377</v>
      </c>
      <c r="D318" s="48" t="s">
        <v>74</v>
      </c>
      <c r="E318" s="48" t="s">
        <v>584</v>
      </c>
      <c r="F318" s="78">
        <v>3300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6"/>
    </row>
    <row r="319" spans="1:98" s="7" customFormat="1" x14ac:dyDescent="0.25">
      <c r="A319" s="62">
        <v>318</v>
      </c>
      <c r="B319" s="48" t="s">
        <v>1</v>
      </c>
      <c r="C319" s="48" t="s">
        <v>377</v>
      </c>
      <c r="D319" s="48" t="s">
        <v>74</v>
      </c>
      <c r="E319" s="48" t="s">
        <v>585</v>
      </c>
      <c r="F319" s="78">
        <v>3300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6"/>
    </row>
    <row r="320" spans="1:98" s="7" customFormat="1" x14ac:dyDescent="0.25">
      <c r="A320" s="62">
        <v>319</v>
      </c>
      <c r="B320" s="48" t="s">
        <v>1</v>
      </c>
      <c r="C320" s="48" t="s">
        <v>377</v>
      </c>
      <c r="D320" s="48" t="s">
        <v>74</v>
      </c>
      <c r="E320" s="48" t="s">
        <v>586</v>
      </c>
      <c r="F320" s="78">
        <v>1800</v>
      </c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6"/>
    </row>
    <row r="321" spans="1:98" s="7" customFormat="1" x14ac:dyDescent="0.25">
      <c r="A321" s="62">
        <v>320</v>
      </c>
      <c r="B321" s="48" t="s">
        <v>1</v>
      </c>
      <c r="C321" s="48" t="s">
        <v>377</v>
      </c>
      <c r="D321" s="48" t="s">
        <v>74</v>
      </c>
      <c r="E321" s="48" t="s">
        <v>587</v>
      </c>
      <c r="F321" s="78">
        <v>1800</v>
      </c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6"/>
    </row>
    <row r="322" spans="1:98" s="7" customFormat="1" x14ac:dyDescent="0.25">
      <c r="A322" s="62">
        <v>321</v>
      </c>
      <c r="B322" s="48" t="s">
        <v>1</v>
      </c>
      <c r="C322" s="48" t="s">
        <v>377</v>
      </c>
      <c r="D322" s="48" t="s">
        <v>74</v>
      </c>
      <c r="E322" s="48" t="s">
        <v>588</v>
      </c>
      <c r="F322" s="78">
        <v>1800</v>
      </c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6"/>
    </row>
    <row r="323" spans="1:98" s="7" customFormat="1" x14ac:dyDescent="0.25">
      <c r="A323" s="62">
        <v>322</v>
      </c>
      <c r="B323" s="48" t="s">
        <v>1</v>
      </c>
      <c r="C323" s="48" t="s">
        <v>377</v>
      </c>
      <c r="D323" s="48" t="s">
        <v>74</v>
      </c>
      <c r="E323" s="48" t="s">
        <v>589</v>
      </c>
      <c r="F323" s="78">
        <v>1800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6"/>
    </row>
    <row r="324" spans="1:98" s="7" customFormat="1" x14ac:dyDescent="0.25">
      <c r="A324" s="62">
        <v>323</v>
      </c>
      <c r="B324" s="48" t="s">
        <v>1</v>
      </c>
      <c r="C324" s="48" t="s">
        <v>377</v>
      </c>
      <c r="D324" s="48" t="s">
        <v>74</v>
      </c>
      <c r="E324" s="48" t="s">
        <v>590</v>
      </c>
      <c r="F324" s="78">
        <v>1800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6"/>
    </row>
    <row r="325" spans="1:98" s="7" customFormat="1" x14ac:dyDescent="0.25">
      <c r="A325" s="62">
        <v>324</v>
      </c>
      <c r="B325" s="48" t="s">
        <v>1</v>
      </c>
      <c r="C325" s="48" t="s">
        <v>377</v>
      </c>
      <c r="D325" s="48" t="s">
        <v>74</v>
      </c>
      <c r="E325" s="48" t="s">
        <v>591</v>
      </c>
      <c r="F325" s="78">
        <v>1800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6"/>
    </row>
    <row r="326" spans="1:98" s="7" customFormat="1" x14ac:dyDescent="0.25">
      <c r="A326" s="62">
        <v>325</v>
      </c>
      <c r="B326" s="48" t="s">
        <v>1</v>
      </c>
      <c r="C326" s="48" t="s">
        <v>377</v>
      </c>
      <c r="D326" s="48" t="s">
        <v>74</v>
      </c>
      <c r="E326" s="48" t="s">
        <v>592</v>
      </c>
      <c r="F326" s="78">
        <v>1800</v>
      </c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6"/>
    </row>
    <row r="327" spans="1:98" s="7" customFormat="1" x14ac:dyDescent="0.25">
      <c r="A327" s="62">
        <v>326</v>
      </c>
      <c r="B327" s="48" t="s">
        <v>1</v>
      </c>
      <c r="C327" s="48" t="s">
        <v>377</v>
      </c>
      <c r="D327" s="48" t="s">
        <v>74</v>
      </c>
      <c r="E327" s="48" t="s">
        <v>593</v>
      </c>
      <c r="F327" s="78">
        <v>10000</v>
      </c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6"/>
    </row>
    <row r="328" spans="1:98" s="7" customFormat="1" x14ac:dyDescent="0.25">
      <c r="A328" s="62">
        <v>327</v>
      </c>
      <c r="B328" s="48" t="s">
        <v>1</v>
      </c>
      <c r="C328" s="48" t="s">
        <v>370</v>
      </c>
      <c r="D328" s="48" t="s">
        <v>74</v>
      </c>
      <c r="E328" s="48" t="s">
        <v>580</v>
      </c>
      <c r="F328" s="78">
        <v>1200</v>
      </c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6"/>
    </row>
    <row r="329" spans="1:98" s="7" customFormat="1" x14ac:dyDescent="0.25">
      <c r="A329" s="62">
        <v>328</v>
      </c>
      <c r="B329" s="48" t="s">
        <v>1</v>
      </c>
      <c r="C329" s="48" t="s">
        <v>372</v>
      </c>
      <c r="D329" s="48" t="s">
        <v>74</v>
      </c>
      <c r="E329" s="48" t="s">
        <v>581</v>
      </c>
      <c r="F329" s="78">
        <v>1800</v>
      </c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6"/>
    </row>
    <row r="330" spans="1:98" s="7" customFormat="1" x14ac:dyDescent="0.25">
      <c r="A330" s="62">
        <v>329</v>
      </c>
      <c r="B330" s="48" t="s">
        <v>1</v>
      </c>
      <c r="C330" s="48" t="s">
        <v>405</v>
      </c>
      <c r="D330" s="48" t="s">
        <v>74</v>
      </c>
      <c r="E330" s="48" t="s">
        <v>567</v>
      </c>
      <c r="F330" s="78">
        <v>2000</v>
      </c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6"/>
    </row>
    <row r="331" spans="1:98" s="7" customFormat="1" x14ac:dyDescent="0.25">
      <c r="A331" s="62">
        <v>330</v>
      </c>
      <c r="B331" s="48" t="s">
        <v>1</v>
      </c>
      <c r="C331" s="48" t="s">
        <v>409</v>
      </c>
      <c r="D331" s="48" t="s">
        <v>74</v>
      </c>
      <c r="E331" s="48" t="s">
        <v>572</v>
      </c>
      <c r="F331" s="78">
        <v>1200</v>
      </c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6"/>
    </row>
    <row r="332" spans="1:98" s="7" customFormat="1" x14ac:dyDescent="0.25">
      <c r="A332" s="62">
        <v>331</v>
      </c>
      <c r="B332" s="48" t="s">
        <v>1</v>
      </c>
      <c r="C332" s="48" t="s">
        <v>374</v>
      </c>
      <c r="D332" s="48" t="s">
        <v>74</v>
      </c>
      <c r="E332" s="48" t="s">
        <v>565</v>
      </c>
      <c r="F332" s="78">
        <v>750</v>
      </c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6"/>
    </row>
    <row r="333" spans="1:98" s="7" customFormat="1" x14ac:dyDescent="0.25">
      <c r="A333" s="62">
        <v>332</v>
      </c>
      <c r="B333" s="48" t="s">
        <v>1</v>
      </c>
      <c r="C333" s="48" t="s">
        <v>374</v>
      </c>
      <c r="D333" s="48" t="s">
        <v>74</v>
      </c>
      <c r="E333" s="48" t="s">
        <v>563</v>
      </c>
      <c r="F333" s="78">
        <v>1500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6"/>
    </row>
    <row r="334" spans="1:98" s="7" customFormat="1" x14ac:dyDescent="0.25">
      <c r="A334" s="62">
        <v>333</v>
      </c>
      <c r="B334" s="48" t="s">
        <v>1</v>
      </c>
      <c r="C334" s="48" t="s">
        <v>374</v>
      </c>
      <c r="D334" s="48" t="s">
        <v>74</v>
      </c>
      <c r="E334" s="48" t="s">
        <v>566</v>
      </c>
      <c r="F334" s="78">
        <v>150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6"/>
    </row>
    <row r="335" spans="1:98" s="7" customFormat="1" x14ac:dyDescent="0.25">
      <c r="A335" s="62">
        <v>334</v>
      </c>
      <c r="B335" s="48" t="s">
        <v>1</v>
      </c>
      <c r="C335" s="48" t="s">
        <v>374</v>
      </c>
      <c r="D335" s="48" t="s">
        <v>74</v>
      </c>
      <c r="E335" s="48" t="s">
        <v>564</v>
      </c>
      <c r="F335" s="78">
        <v>300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6"/>
    </row>
    <row r="336" spans="1:98" s="7" customFormat="1" x14ac:dyDescent="0.25">
      <c r="A336" s="62">
        <v>335</v>
      </c>
      <c r="B336" s="48" t="s">
        <v>1</v>
      </c>
      <c r="C336" s="48" t="s">
        <v>578</v>
      </c>
      <c r="D336" s="48" t="s">
        <v>74</v>
      </c>
      <c r="E336" s="48" t="s">
        <v>579</v>
      </c>
      <c r="F336" s="78">
        <v>10000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6"/>
    </row>
    <row r="337" spans="1:98" s="7" customFormat="1" x14ac:dyDescent="0.25">
      <c r="A337" s="62">
        <v>336</v>
      </c>
      <c r="B337" s="48" t="s">
        <v>1</v>
      </c>
      <c r="C337" s="48" t="s">
        <v>575</v>
      </c>
      <c r="D337" s="48" t="s">
        <v>74</v>
      </c>
      <c r="E337" s="48" t="s">
        <v>576</v>
      </c>
      <c r="F337" s="78">
        <v>300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6"/>
    </row>
    <row r="338" spans="1:98" s="7" customFormat="1" x14ac:dyDescent="0.25">
      <c r="A338" s="62">
        <v>337</v>
      </c>
      <c r="B338" s="48" t="s">
        <v>1</v>
      </c>
      <c r="C338" s="48" t="s">
        <v>575</v>
      </c>
      <c r="D338" s="48" t="s">
        <v>74</v>
      </c>
      <c r="E338" s="48" t="s">
        <v>577</v>
      </c>
      <c r="F338" s="78">
        <v>150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6"/>
    </row>
    <row r="339" spans="1:98" s="7" customFormat="1" x14ac:dyDescent="0.25">
      <c r="A339" s="62">
        <v>338</v>
      </c>
      <c r="B339" s="48" t="s">
        <v>1</v>
      </c>
      <c r="C339" s="48" t="s">
        <v>397</v>
      </c>
      <c r="D339" s="48" t="s">
        <v>74</v>
      </c>
      <c r="E339" s="48" t="s">
        <v>568</v>
      </c>
      <c r="F339" s="78">
        <v>7500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6"/>
    </row>
    <row r="340" spans="1:98" s="7" customFormat="1" x14ac:dyDescent="0.25">
      <c r="A340" s="62">
        <v>339</v>
      </c>
      <c r="B340" s="48" t="s">
        <v>1</v>
      </c>
      <c r="C340" s="48" t="s">
        <v>401</v>
      </c>
      <c r="D340" s="48" t="s">
        <v>74</v>
      </c>
      <c r="E340" s="48" t="s">
        <v>571</v>
      </c>
      <c r="F340" s="78">
        <v>2000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6"/>
    </row>
    <row r="341" spans="1:98" s="7" customFormat="1" x14ac:dyDescent="0.25">
      <c r="A341" s="62">
        <v>340</v>
      </c>
      <c r="B341" s="48" t="s">
        <v>1</v>
      </c>
      <c r="C341" s="48" t="s">
        <v>397</v>
      </c>
      <c r="D341" s="48" t="s">
        <v>74</v>
      </c>
      <c r="E341" s="48" t="s">
        <v>570</v>
      </c>
      <c r="F341" s="78">
        <v>25000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6"/>
    </row>
    <row r="342" spans="1:98" s="7" customFormat="1" x14ac:dyDescent="0.25">
      <c r="A342" s="62">
        <v>341</v>
      </c>
      <c r="B342" s="48" t="s">
        <v>1</v>
      </c>
      <c r="C342" s="48" t="s">
        <v>397</v>
      </c>
      <c r="D342" s="48" t="s">
        <v>74</v>
      </c>
      <c r="E342" s="48" t="s">
        <v>569</v>
      </c>
      <c r="F342" s="78">
        <v>7500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6"/>
    </row>
    <row r="343" spans="1:98" s="7" customFormat="1" x14ac:dyDescent="0.25">
      <c r="A343" s="62">
        <v>342</v>
      </c>
      <c r="B343" s="48" t="s">
        <v>1</v>
      </c>
      <c r="C343" s="48" t="s">
        <v>377</v>
      </c>
      <c r="D343" s="48" t="s">
        <v>74</v>
      </c>
      <c r="E343" s="48" t="s">
        <v>594</v>
      </c>
      <c r="F343" s="78">
        <v>4500</v>
      </c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6"/>
    </row>
    <row r="344" spans="1:98" s="7" customFormat="1" x14ac:dyDescent="0.25">
      <c r="A344" s="62">
        <v>343</v>
      </c>
      <c r="B344" s="48" t="s">
        <v>1</v>
      </c>
      <c r="C344" s="48" t="s">
        <v>608</v>
      </c>
      <c r="D344" s="48" t="s">
        <v>75</v>
      </c>
      <c r="E344" s="48" t="s">
        <v>346</v>
      </c>
      <c r="F344" s="78">
        <v>0</v>
      </c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6"/>
    </row>
    <row r="345" spans="1:98" s="7" customFormat="1" x14ac:dyDescent="0.25">
      <c r="A345" s="62">
        <v>344</v>
      </c>
      <c r="B345" s="48" t="s">
        <v>1</v>
      </c>
      <c r="C345" s="48" t="s">
        <v>596</v>
      </c>
      <c r="D345" s="48" t="s">
        <v>75</v>
      </c>
      <c r="E345" s="48" t="s">
        <v>598</v>
      </c>
      <c r="F345" s="78">
        <v>200</v>
      </c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6"/>
    </row>
    <row r="346" spans="1:98" s="7" customFormat="1" x14ac:dyDescent="0.25">
      <c r="A346" s="62">
        <v>345</v>
      </c>
      <c r="B346" s="48" t="s">
        <v>1</v>
      </c>
      <c r="C346" s="48" t="s">
        <v>340</v>
      </c>
      <c r="D346" s="48" t="s">
        <v>75</v>
      </c>
      <c r="E346" s="48" t="s">
        <v>599</v>
      </c>
      <c r="F346" s="78">
        <v>100</v>
      </c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6"/>
    </row>
    <row r="347" spans="1:98" s="7" customFormat="1" x14ac:dyDescent="0.25">
      <c r="A347" s="62">
        <v>346</v>
      </c>
      <c r="B347" s="48" t="s">
        <v>1</v>
      </c>
      <c r="C347" s="48" t="s">
        <v>312</v>
      </c>
      <c r="D347" s="48" t="s">
        <v>75</v>
      </c>
      <c r="E347" s="48" t="s">
        <v>67</v>
      </c>
      <c r="F347" s="78">
        <v>1200</v>
      </c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6"/>
    </row>
    <row r="348" spans="1:98" s="7" customFormat="1" x14ac:dyDescent="0.25">
      <c r="A348" s="62">
        <v>347</v>
      </c>
      <c r="B348" s="48" t="s">
        <v>1</v>
      </c>
      <c r="C348" s="48" t="s">
        <v>313</v>
      </c>
      <c r="D348" s="48" t="s">
        <v>75</v>
      </c>
      <c r="E348" s="48" t="s">
        <v>68</v>
      </c>
      <c r="F348" s="78">
        <v>600</v>
      </c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6"/>
    </row>
    <row r="349" spans="1:98" s="7" customFormat="1" x14ac:dyDescent="0.25">
      <c r="A349" s="62">
        <v>348</v>
      </c>
      <c r="B349" s="48" t="s">
        <v>1</v>
      </c>
      <c r="C349" s="48" t="s">
        <v>608</v>
      </c>
      <c r="D349" s="48" t="s">
        <v>75</v>
      </c>
      <c r="E349" s="48" t="s">
        <v>347</v>
      </c>
      <c r="F349" s="78">
        <v>0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6"/>
    </row>
    <row r="350" spans="1:98" s="7" customFormat="1" x14ac:dyDescent="0.25">
      <c r="A350" s="62">
        <v>349</v>
      </c>
      <c r="B350" s="48" t="s">
        <v>1</v>
      </c>
      <c r="C350" s="48" t="s">
        <v>596</v>
      </c>
      <c r="D350" s="48" t="s">
        <v>75</v>
      </c>
      <c r="E350" s="48" t="s">
        <v>597</v>
      </c>
      <c r="F350" s="78">
        <v>200</v>
      </c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6"/>
    </row>
    <row r="351" spans="1:98" s="7" customFormat="1" x14ac:dyDescent="0.25">
      <c r="A351" s="62">
        <v>350</v>
      </c>
      <c r="B351" s="48" t="s">
        <v>1</v>
      </c>
      <c r="C351" s="48" t="s">
        <v>340</v>
      </c>
      <c r="D351" s="48" t="s">
        <v>75</v>
      </c>
      <c r="E351" s="48" t="s">
        <v>595</v>
      </c>
      <c r="F351" s="78">
        <v>0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6"/>
    </row>
    <row r="352" spans="1:98" s="7" customFormat="1" x14ac:dyDescent="0.25">
      <c r="A352" s="62">
        <v>351</v>
      </c>
      <c r="B352" s="48" t="s">
        <v>1</v>
      </c>
      <c r="C352" s="48" t="s">
        <v>340</v>
      </c>
      <c r="D352" s="48" t="s">
        <v>75</v>
      </c>
      <c r="E352" s="48" t="s">
        <v>78</v>
      </c>
      <c r="F352" s="78">
        <v>0</v>
      </c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6"/>
    </row>
    <row r="353" spans="1:98" s="7" customFormat="1" x14ac:dyDescent="0.25">
      <c r="A353" s="62">
        <v>352</v>
      </c>
      <c r="B353" s="48" t="s">
        <v>1</v>
      </c>
      <c r="C353" s="48" t="s">
        <v>602</v>
      </c>
      <c r="D353" s="48" t="s">
        <v>75</v>
      </c>
      <c r="E353" s="48" t="s">
        <v>603</v>
      </c>
      <c r="F353" s="78">
        <v>300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6"/>
    </row>
    <row r="354" spans="1:98" s="7" customFormat="1" x14ac:dyDescent="0.25">
      <c r="A354" s="62">
        <v>353</v>
      </c>
      <c r="B354" s="48" t="s">
        <v>1</v>
      </c>
      <c r="C354" s="48" t="s">
        <v>608</v>
      </c>
      <c r="D354" s="48" t="s">
        <v>75</v>
      </c>
      <c r="E354" s="48" t="s">
        <v>348</v>
      </c>
      <c r="F354" s="78">
        <v>0</v>
      </c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6"/>
    </row>
    <row r="355" spans="1:98" s="7" customFormat="1" x14ac:dyDescent="0.25">
      <c r="A355" s="62">
        <v>354</v>
      </c>
      <c r="B355" s="48" t="s">
        <v>1</v>
      </c>
      <c r="C355" s="48" t="s">
        <v>340</v>
      </c>
      <c r="D355" s="48" t="s">
        <v>75</v>
      </c>
      <c r="E355" s="48" t="s">
        <v>79</v>
      </c>
      <c r="F355" s="78">
        <v>100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6"/>
    </row>
    <row r="356" spans="1:98" s="7" customFormat="1" x14ac:dyDescent="0.25">
      <c r="A356" s="62">
        <v>355</v>
      </c>
      <c r="B356" s="48" t="s">
        <v>1</v>
      </c>
      <c r="C356" s="48" t="s">
        <v>606</v>
      </c>
      <c r="D356" s="48" t="s">
        <v>75</v>
      </c>
      <c r="E356" s="48" t="s">
        <v>607</v>
      </c>
      <c r="F356" s="78">
        <v>350</v>
      </c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6"/>
    </row>
    <row r="357" spans="1:98" s="7" customFormat="1" x14ac:dyDescent="0.25">
      <c r="A357" s="62">
        <v>356</v>
      </c>
      <c r="B357" s="48" t="s">
        <v>1</v>
      </c>
      <c r="C357" s="48" t="s">
        <v>604</v>
      </c>
      <c r="D357" s="48" t="s">
        <v>75</v>
      </c>
      <c r="E357" s="48" t="s">
        <v>605</v>
      </c>
      <c r="F357" s="78">
        <v>250</v>
      </c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6"/>
    </row>
    <row r="358" spans="1:98" s="7" customFormat="1" x14ac:dyDescent="0.25">
      <c r="A358" s="62">
        <v>357</v>
      </c>
      <c r="B358" s="48" t="s">
        <v>1</v>
      </c>
      <c r="C358" s="48" t="s">
        <v>600</v>
      </c>
      <c r="D358" s="48" t="s">
        <v>75</v>
      </c>
      <c r="E358" s="48" t="s">
        <v>601</v>
      </c>
      <c r="F358" s="78">
        <v>2500</v>
      </c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6"/>
    </row>
    <row r="359" spans="1:98" s="7" customFormat="1" x14ac:dyDescent="0.25">
      <c r="A359" s="62">
        <v>358</v>
      </c>
      <c r="B359" s="48" t="s">
        <v>1</v>
      </c>
      <c r="C359" s="48" t="s">
        <v>118</v>
      </c>
      <c r="D359" s="48" t="s">
        <v>82</v>
      </c>
      <c r="E359" s="48" t="s">
        <v>83</v>
      </c>
      <c r="F359" s="78">
        <v>0</v>
      </c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6"/>
    </row>
    <row r="360" spans="1:98" s="7" customFormat="1" x14ac:dyDescent="0.25">
      <c r="A360" s="62">
        <v>359</v>
      </c>
      <c r="B360" s="48" t="s">
        <v>1</v>
      </c>
      <c r="C360" s="48" t="s">
        <v>611</v>
      </c>
      <c r="D360" s="48" t="s">
        <v>82</v>
      </c>
      <c r="E360" s="48" t="s">
        <v>613</v>
      </c>
      <c r="F360" s="78">
        <v>50</v>
      </c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6"/>
    </row>
    <row r="361" spans="1:98" s="7" customFormat="1" x14ac:dyDescent="0.25">
      <c r="A361" s="62">
        <v>360</v>
      </c>
      <c r="B361" s="48" t="s">
        <v>1</v>
      </c>
      <c r="C361" s="48" t="s">
        <v>354</v>
      </c>
      <c r="D361" s="48" t="s">
        <v>82</v>
      </c>
      <c r="E361" s="48" t="s">
        <v>96</v>
      </c>
      <c r="F361" s="78">
        <v>300</v>
      </c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6"/>
    </row>
    <row r="362" spans="1:98" s="7" customFormat="1" x14ac:dyDescent="0.25">
      <c r="A362" s="62">
        <v>361</v>
      </c>
      <c r="B362" s="48" t="s">
        <v>1</v>
      </c>
      <c r="C362" s="48" t="s">
        <v>350</v>
      </c>
      <c r="D362" s="48" t="s">
        <v>82</v>
      </c>
      <c r="E362" s="48" t="s">
        <v>84</v>
      </c>
      <c r="F362" s="78">
        <v>400</v>
      </c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6"/>
    </row>
    <row r="363" spans="1:98" s="7" customFormat="1" x14ac:dyDescent="0.25">
      <c r="A363" s="62">
        <v>362</v>
      </c>
      <c r="B363" s="48" t="s">
        <v>1</v>
      </c>
      <c r="C363" s="48" t="s">
        <v>350</v>
      </c>
      <c r="D363" s="48" t="s">
        <v>82</v>
      </c>
      <c r="E363" s="48" t="s">
        <v>614</v>
      </c>
      <c r="F363" s="78">
        <v>600</v>
      </c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6"/>
    </row>
    <row r="364" spans="1:98" s="7" customFormat="1" x14ac:dyDescent="0.25">
      <c r="A364" s="62">
        <v>363</v>
      </c>
      <c r="B364" s="48" t="s">
        <v>1</v>
      </c>
      <c r="C364" s="48" t="s">
        <v>355</v>
      </c>
      <c r="D364" s="48" t="s">
        <v>82</v>
      </c>
      <c r="E364" s="48" t="s">
        <v>97</v>
      </c>
      <c r="F364" s="78">
        <v>700</v>
      </c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6"/>
    </row>
    <row r="365" spans="1:98" s="7" customFormat="1" x14ac:dyDescent="0.25">
      <c r="A365" s="62">
        <v>364</v>
      </c>
      <c r="B365" s="48" t="s">
        <v>1</v>
      </c>
      <c r="C365" s="48" t="s">
        <v>356</v>
      </c>
      <c r="D365" s="48" t="s">
        <v>82</v>
      </c>
      <c r="E365" s="48" t="s">
        <v>98</v>
      </c>
      <c r="F365" s="78">
        <v>700</v>
      </c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6"/>
    </row>
    <row r="366" spans="1:98" s="7" customFormat="1" x14ac:dyDescent="0.25">
      <c r="A366" s="62">
        <v>365</v>
      </c>
      <c r="B366" s="48" t="s">
        <v>1</v>
      </c>
      <c r="C366" s="48" t="s">
        <v>350</v>
      </c>
      <c r="D366" s="48" t="s">
        <v>82</v>
      </c>
      <c r="E366" s="48" t="s">
        <v>615</v>
      </c>
      <c r="F366" s="78">
        <v>100</v>
      </c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6"/>
    </row>
    <row r="367" spans="1:98" s="7" customFormat="1" x14ac:dyDescent="0.25">
      <c r="A367" s="62">
        <v>366</v>
      </c>
      <c r="B367" s="48" t="s">
        <v>1</v>
      </c>
      <c r="C367" s="48" t="s">
        <v>350</v>
      </c>
      <c r="D367" s="48" t="s">
        <v>82</v>
      </c>
      <c r="E367" s="48" t="s">
        <v>85</v>
      </c>
      <c r="F367" s="78">
        <v>100</v>
      </c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6"/>
    </row>
    <row r="368" spans="1:98" s="7" customFormat="1" x14ac:dyDescent="0.25">
      <c r="A368" s="62">
        <v>367</v>
      </c>
      <c r="B368" s="48" t="s">
        <v>1</v>
      </c>
      <c r="C368" s="48" t="s">
        <v>611</v>
      </c>
      <c r="D368" s="48" t="s">
        <v>82</v>
      </c>
      <c r="E368" s="48" t="s">
        <v>612</v>
      </c>
      <c r="F368" s="78">
        <v>50</v>
      </c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6"/>
    </row>
    <row r="369" spans="1:98" s="8" customFormat="1" x14ac:dyDescent="0.25">
      <c r="A369" s="62">
        <v>368</v>
      </c>
      <c r="B369" s="48" t="s">
        <v>1</v>
      </c>
      <c r="C369" s="48" t="s">
        <v>609</v>
      </c>
      <c r="D369" s="48" t="s">
        <v>82</v>
      </c>
      <c r="E369" s="48" t="s">
        <v>610</v>
      </c>
      <c r="F369" s="78">
        <v>250</v>
      </c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6"/>
    </row>
    <row r="370" spans="1:98" s="8" customFormat="1" x14ac:dyDescent="0.25">
      <c r="A370" s="62">
        <v>369</v>
      </c>
      <c r="B370" s="48" t="s">
        <v>1</v>
      </c>
      <c r="C370" s="48" t="s">
        <v>616</v>
      </c>
      <c r="D370" s="48" t="s">
        <v>82</v>
      </c>
      <c r="E370" s="48" t="s">
        <v>617</v>
      </c>
      <c r="F370" s="78">
        <v>0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6"/>
    </row>
    <row r="371" spans="1:98" s="8" customFormat="1" x14ac:dyDescent="0.25">
      <c r="A371" s="63">
        <v>370</v>
      </c>
      <c r="B371" s="11" t="s">
        <v>94</v>
      </c>
      <c r="C371" s="11" t="s">
        <v>619</v>
      </c>
      <c r="D371" s="11" t="s">
        <v>0</v>
      </c>
      <c r="E371" s="11" t="s">
        <v>620</v>
      </c>
      <c r="F371" s="79">
        <v>1000</v>
      </c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6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</row>
    <row r="372" spans="1:98" s="8" customFormat="1" x14ac:dyDescent="0.25">
      <c r="A372" s="63">
        <v>371</v>
      </c>
      <c r="B372" s="11" t="s">
        <v>94</v>
      </c>
      <c r="C372" s="11" t="s">
        <v>619</v>
      </c>
      <c r="D372" s="11" t="s">
        <v>0</v>
      </c>
      <c r="E372" s="11" t="s">
        <v>621</v>
      </c>
      <c r="F372" s="79">
        <v>2000</v>
      </c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6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</row>
    <row r="373" spans="1:98" s="8" customFormat="1" x14ac:dyDescent="0.25">
      <c r="A373" s="63">
        <v>372</v>
      </c>
      <c r="B373" s="11" t="s">
        <v>94</v>
      </c>
      <c r="C373" s="11" t="s">
        <v>622</v>
      </c>
      <c r="D373" s="11" t="s">
        <v>0</v>
      </c>
      <c r="E373" s="11" t="s">
        <v>623</v>
      </c>
      <c r="F373" s="79">
        <v>7500</v>
      </c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6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</row>
    <row r="374" spans="1:98" s="8" customFormat="1" x14ac:dyDescent="0.25">
      <c r="A374" s="63">
        <v>373</v>
      </c>
      <c r="B374" s="11" t="s">
        <v>94</v>
      </c>
      <c r="C374" s="11" t="s">
        <v>622</v>
      </c>
      <c r="D374" s="11" t="s">
        <v>0</v>
      </c>
      <c r="E374" s="11" t="s">
        <v>624</v>
      </c>
      <c r="F374" s="79">
        <v>3500</v>
      </c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6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</row>
    <row r="375" spans="1:98" s="8" customFormat="1" x14ac:dyDescent="0.25">
      <c r="A375" s="63">
        <v>374</v>
      </c>
      <c r="B375" s="11" t="s">
        <v>94</v>
      </c>
      <c r="C375" s="11" t="s">
        <v>622</v>
      </c>
      <c r="D375" s="11" t="s">
        <v>0</v>
      </c>
      <c r="E375" s="11" t="s">
        <v>625</v>
      </c>
      <c r="F375" s="79">
        <v>7500</v>
      </c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6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</row>
    <row r="376" spans="1:98" s="8" customFormat="1" x14ac:dyDescent="0.25">
      <c r="A376" s="63">
        <v>375</v>
      </c>
      <c r="B376" s="11" t="s">
        <v>94</v>
      </c>
      <c r="C376" s="11" t="s">
        <v>622</v>
      </c>
      <c r="D376" s="11" t="s">
        <v>0</v>
      </c>
      <c r="E376" s="11" t="s">
        <v>626</v>
      </c>
      <c r="F376" s="79">
        <v>10000</v>
      </c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6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</row>
    <row r="377" spans="1:98" s="8" customFormat="1" x14ac:dyDescent="0.25">
      <c r="A377" s="63">
        <v>376</v>
      </c>
      <c r="B377" s="11" t="s">
        <v>94</v>
      </c>
      <c r="C377" s="11" t="s">
        <v>619</v>
      </c>
      <c r="D377" s="11" t="s">
        <v>0</v>
      </c>
      <c r="E377" s="11" t="s">
        <v>627</v>
      </c>
      <c r="F377" s="79">
        <v>1000</v>
      </c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6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</row>
    <row r="378" spans="1:98" s="8" customFormat="1" x14ac:dyDescent="0.25">
      <c r="A378" s="63">
        <v>377</v>
      </c>
      <c r="B378" s="11" t="s">
        <v>94</v>
      </c>
      <c r="C378" s="11" t="s">
        <v>622</v>
      </c>
      <c r="D378" s="11" t="s">
        <v>0</v>
      </c>
      <c r="E378" s="11" t="s">
        <v>628</v>
      </c>
      <c r="F378" s="79">
        <v>2000</v>
      </c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6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</row>
    <row r="379" spans="1:98" s="8" customFormat="1" x14ac:dyDescent="0.25">
      <c r="A379" s="63">
        <v>378</v>
      </c>
      <c r="B379" s="11" t="s">
        <v>94</v>
      </c>
      <c r="C379" s="11" t="s">
        <v>622</v>
      </c>
      <c r="D379" s="11" t="s">
        <v>0</v>
      </c>
      <c r="E379" s="11" t="s">
        <v>629</v>
      </c>
      <c r="F379" s="79">
        <v>3000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6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</row>
    <row r="380" spans="1:98" s="8" customFormat="1" x14ac:dyDescent="0.25">
      <c r="A380" s="63">
        <v>379</v>
      </c>
      <c r="B380" s="11" t="s">
        <v>94</v>
      </c>
      <c r="C380" s="11" t="s">
        <v>622</v>
      </c>
      <c r="D380" s="11" t="s">
        <v>0</v>
      </c>
      <c r="E380" s="11" t="s">
        <v>630</v>
      </c>
      <c r="F380" s="79">
        <v>6000</v>
      </c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6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</row>
    <row r="381" spans="1:98" s="8" customFormat="1" x14ac:dyDescent="0.25">
      <c r="A381" s="63">
        <v>380</v>
      </c>
      <c r="B381" s="11" t="s">
        <v>94</v>
      </c>
      <c r="C381" s="11" t="s">
        <v>622</v>
      </c>
      <c r="D381" s="11" t="s">
        <v>0</v>
      </c>
      <c r="E381" s="11" t="s">
        <v>631</v>
      </c>
      <c r="F381" s="79">
        <v>7500</v>
      </c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6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</row>
    <row r="382" spans="1:98" s="8" customFormat="1" x14ac:dyDescent="0.25">
      <c r="A382" s="63">
        <v>381</v>
      </c>
      <c r="B382" s="11" t="s">
        <v>94</v>
      </c>
      <c r="C382" s="11" t="s">
        <v>622</v>
      </c>
      <c r="D382" s="11" t="s">
        <v>0</v>
      </c>
      <c r="E382" s="11" t="s">
        <v>632</v>
      </c>
      <c r="F382" s="79">
        <v>3500</v>
      </c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6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</row>
    <row r="383" spans="1:98" s="8" customFormat="1" x14ac:dyDescent="0.25">
      <c r="A383" s="63">
        <v>382</v>
      </c>
      <c r="B383" s="11" t="s">
        <v>94</v>
      </c>
      <c r="C383" s="11" t="s">
        <v>622</v>
      </c>
      <c r="D383" s="11" t="s">
        <v>0</v>
      </c>
      <c r="E383" s="11" t="s">
        <v>633</v>
      </c>
      <c r="F383" s="79">
        <v>4500</v>
      </c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6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</row>
    <row r="384" spans="1:98" s="8" customFormat="1" x14ac:dyDescent="0.25">
      <c r="A384" s="63">
        <v>383</v>
      </c>
      <c r="B384" s="11" t="s">
        <v>94</v>
      </c>
      <c r="C384" s="11" t="s">
        <v>634</v>
      </c>
      <c r="D384" s="11" t="s">
        <v>0</v>
      </c>
      <c r="E384" s="11" t="s">
        <v>635</v>
      </c>
      <c r="F384" s="79">
        <v>350</v>
      </c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6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</row>
    <row r="385" spans="1:97" s="8" customFormat="1" x14ac:dyDescent="0.25">
      <c r="A385" s="63">
        <v>384</v>
      </c>
      <c r="B385" s="11" t="s">
        <v>94</v>
      </c>
      <c r="C385" s="11" t="s">
        <v>634</v>
      </c>
      <c r="D385" s="11" t="s">
        <v>0</v>
      </c>
      <c r="E385" s="11" t="s">
        <v>636</v>
      </c>
      <c r="F385" s="79">
        <v>7500</v>
      </c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6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</row>
    <row r="386" spans="1:97" s="8" customFormat="1" x14ac:dyDescent="0.25">
      <c r="A386" s="63">
        <v>385</v>
      </c>
      <c r="B386" s="11" t="s">
        <v>94</v>
      </c>
      <c r="C386" s="11" t="s">
        <v>634</v>
      </c>
      <c r="D386" s="11" t="s">
        <v>0</v>
      </c>
      <c r="E386" s="11" t="s">
        <v>637</v>
      </c>
      <c r="F386" s="79">
        <v>1000</v>
      </c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6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</row>
    <row r="387" spans="1:97" s="8" customFormat="1" x14ac:dyDescent="0.25">
      <c r="A387" s="63">
        <v>386</v>
      </c>
      <c r="B387" s="11" t="s">
        <v>94</v>
      </c>
      <c r="C387" s="11" t="s">
        <v>634</v>
      </c>
      <c r="D387" s="11" t="s">
        <v>0</v>
      </c>
      <c r="E387" s="11" t="s">
        <v>638</v>
      </c>
      <c r="F387" s="79">
        <v>15000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6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</row>
    <row r="388" spans="1:97" s="8" customFormat="1" x14ac:dyDescent="0.25">
      <c r="A388" s="63">
        <v>387</v>
      </c>
      <c r="B388" s="11" t="s">
        <v>94</v>
      </c>
      <c r="C388" s="11" t="s">
        <v>634</v>
      </c>
      <c r="D388" s="11" t="s">
        <v>0</v>
      </c>
      <c r="E388" s="11" t="s">
        <v>639</v>
      </c>
      <c r="F388" s="79">
        <v>20000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6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</row>
    <row r="389" spans="1:97" s="8" customFormat="1" x14ac:dyDescent="0.25">
      <c r="A389" s="63">
        <v>388</v>
      </c>
      <c r="B389" s="11" t="s">
        <v>94</v>
      </c>
      <c r="C389" s="11" t="s">
        <v>634</v>
      </c>
      <c r="D389" s="11" t="s">
        <v>0</v>
      </c>
      <c r="E389" s="11" t="s">
        <v>640</v>
      </c>
      <c r="F389" s="79">
        <v>2000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6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</row>
    <row r="390" spans="1:97" s="8" customFormat="1" x14ac:dyDescent="0.25">
      <c r="A390" s="63">
        <v>389</v>
      </c>
      <c r="B390" s="11" t="s">
        <v>94</v>
      </c>
      <c r="C390" s="11" t="s">
        <v>634</v>
      </c>
      <c r="D390" s="11" t="s">
        <v>0</v>
      </c>
      <c r="E390" s="11" t="s">
        <v>641</v>
      </c>
      <c r="F390" s="79">
        <v>3000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6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</row>
    <row r="391" spans="1:97" s="8" customFormat="1" x14ac:dyDescent="0.25">
      <c r="A391" s="63">
        <v>390</v>
      </c>
      <c r="B391" s="11" t="s">
        <v>94</v>
      </c>
      <c r="C391" s="11" t="s">
        <v>634</v>
      </c>
      <c r="D391" s="11" t="s">
        <v>0</v>
      </c>
      <c r="E391" s="11" t="s">
        <v>642</v>
      </c>
      <c r="F391" s="79">
        <v>3500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6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</row>
    <row r="392" spans="1:97" s="8" customFormat="1" x14ac:dyDescent="0.25">
      <c r="A392" s="63">
        <v>391</v>
      </c>
      <c r="B392" s="11" t="s">
        <v>94</v>
      </c>
      <c r="C392" s="11" t="s">
        <v>634</v>
      </c>
      <c r="D392" s="11" t="s">
        <v>0</v>
      </c>
      <c r="E392" s="11" t="s">
        <v>643</v>
      </c>
      <c r="F392" s="79">
        <v>4500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6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</row>
    <row r="393" spans="1:97" s="8" customFormat="1" x14ac:dyDescent="0.25">
      <c r="A393" s="63">
        <v>392</v>
      </c>
      <c r="B393" s="11" t="s">
        <v>94</v>
      </c>
      <c r="C393" s="11" t="s">
        <v>634</v>
      </c>
      <c r="D393" s="11" t="s">
        <v>0</v>
      </c>
      <c r="E393" s="11" t="s">
        <v>644</v>
      </c>
      <c r="F393" s="79">
        <v>6000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6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</row>
    <row r="394" spans="1:97" s="8" customFormat="1" x14ac:dyDescent="0.25">
      <c r="A394" s="63">
        <v>393</v>
      </c>
      <c r="B394" s="11" t="s">
        <v>94</v>
      </c>
      <c r="C394" s="11" t="s">
        <v>634</v>
      </c>
      <c r="D394" s="11" t="s">
        <v>0</v>
      </c>
      <c r="E394" s="11" t="s">
        <v>645</v>
      </c>
      <c r="F394" s="79">
        <v>7500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6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</row>
    <row r="395" spans="1:97" s="8" customFormat="1" x14ac:dyDescent="0.25">
      <c r="A395" s="63">
        <v>394</v>
      </c>
      <c r="B395" s="11" t="s">
        <v>94</v>
      </c>
      <c r="C395" s="11" t="s">
        <v>646</v>
      </c>
      <c r="D395" s="11" t="s">
        <v>1415</v>
      </c>
      <c r="E395" s="11" t="s">
        <v>647</v>
      </c>
      <c r="F395" s="79">
        <v>500</v>
      </c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6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</row>
    <row r="396" spans="1:97" s="8" customFormat="1" x14ac:dyDescent="0.25">
      <c r="A396" s="63">
        <v>395</v>
      </c>
      <c r="B396" s="11" t="s">
        <v>94</v>
      </c>
      <c r="C396" s="11" t="s">
        <v>648</v>
      </c>
      <c r="D396" s="11" t="s">
        <v>1415</v>
      </c>
      <c r="E396" s="11" t="s">
        <v>649</v>
      </c>
      <c r="F396" s="79">
        <v>500</v>
      </c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6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</row>
    <row r="397" spans="1:97" s="8" customFormat="1" x14ac:dyDescent="0.25">
      <c r="A397" s="63">
        <v>396</v>
      </c>
      <c r="B397" s="11" t="s">
        <v>94</v>
      </c>
      <c r="C397" s="11" t="s">
        <v>650</v>
      </c>
      <c r="D397" s="11" t="s">
        <v>1415</v>
      </c>
      <c r="E397" s="11" t="s">
        <v>651</v>
      </c>
      <c r="F397" s="79">
        <v>200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6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</row>
    <row r="398" spans="1:97" s="8" customFormat="1" x14ac:dyDescent="0.25">
      <c r="A398" s="63">
        <v>397</v>
      </c>
      <c r="B398" s="11" t="s">
        <v>94</v>
      </c>
      <c r="C398" s="11" t="s">
        <v>652</v>
      </c>
      <c r="D398" s="11" t="s">
        <v>1415</v>
      </c>
      <c r="E398" s="11" t="s">
        <v>653</v>
      </c>
      <c r="F398" s="79">
        <v>500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6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</row>
    <row r="399" spans="1:97" s="8" customFormat="1" x14ac:dyDescent="0.25">
      <c r="A399" s="63">
        <v>398</v>
      </c>
      <c r="B399" s="11" t="s">
        <v>94</v>
      </c>
      <c r="C399" s="11" t="s">
        <v>654</v>
      </c>
      <c r="D399" s="11" t="s">
        <v>1415</v>
      </c>
      <c r="E399" s="11" t="s">
        <v>655</v>
      </c>
      <c r="F399" s="79">
        <v>200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6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</row>
    <row r="400" spans="1:97" s="8" customFormat="1" x14ac:dyDescent="0.25">
      <c r="A400" s="63">
        <v>399</v>
      </c>
      <c r="B400" s="11" t="s">
        <v>94</v>
      </c>
      <c r="C400" s="11" t="s">
        <v>656</v>
      </c>
      <c r="D400" s="11" t="s">
        <v>1415</v>
      </c>
      <c r="E400" s="11" t="s">
        <v>657</v>
      </c>
      <c r="F400" s="79">
        <v>150</v>
      </c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6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</row>
    <row r="401" spans="1:97" s="8" customFormat="1" x14ac:dyDescent="0.25">
      <c r="A401" s="63">
        <v>400</v>
      </c>
      <c r="B401" s="11" t="s">
        <v>94</v>
      </c>
      <c r="C401" s="11" t="s">
        <v>658</v>
      </c>
      <c r="D401" s="11" t="s">
        <v>1415</v>
      </c>
      <c r="E401" s="11" t="s">
        <v>659</v>
      </c>
      <c r="F401" s="79">
        <v>150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6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</row>
    <row r="402" spans="1:97" s="8" customFormat="1" x14ac:dyDescent="0.25">
      <c r="A402" s="63">
        <v>401</v>
      </c>
      <c r="B402" s="11" t="s">
        <v>94</v>
      </c>
      <c r="C402" s="11" t="s">
        <v>660</v>
      </c>
      <c r="D402" s="11" t="s">
        <v>1415</v>
      </c>
      <c r="E402" s="11" t="s">
        <v>661</v>
      </c>
      <c r="F402" s="79">
        <v>200</v>
      </c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6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</row>
    <row r="403" spans="1:97" s="8" customFormat="1" x14ac:dyDescent="0.25">
      <c r="A403" s="63">
        <v>402</v>
      </c>
      <c r="B403" s="11" t="s">
        <v>94</v>
      </c>
      <c r="C403" s="11" t="s">
        <v>662</v>
      </c>
      <c r="D403" s="11" t="s">
        <v>1415</v>
      </c>
      <c r="E403" s="11" t="s">
        <v>663</v>
      </c>
      <c r="F403" s="79">
        <v>500</v>
      </c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6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</row>
    <row r="404" spans="1:97" s="8" customFormat="1" x14ac:dyDescent="0.25">
      <c r="A404" s="63">
        <v>403</v>
      </c>
      <c r="B404" s="11" t="s">
        <v>94</v>
      </c>
      <c r="C404" s="11" t="s">
        <v>662</v>
      </c>
      <c r="D404" s="11" t="s">
        <v>1415</v>
      </c>
      <c r="E404" s="11" t="s">
        <v>664</v>
      </c>
      <c r="F404" s="79">
        <v>500</v>
      </c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6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</row>
    <row r="405" spans="1:97" s="8" customFormat="1" x14ac:dyDescent="0.25">
      <c r="A405" s="63">
        <v>404</v>
      </c>
      <c r="B405" s="11" t="s">
        <v>94</v>
      </c>
      <c r="C405" s="11" t="s">
        <v>662</v>
      </c>
      <c r="D405" s="11" t="s">
        <v>1415</v>
      </c>
      <c r="E405" s="11" t="s">
        <v>665</v>
      </c>
      <c r="F405" s="79">
        <v>500</v>
      </c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6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</row>
    <row r="406" spans="1:97" s="8" customFormat="1" x14ac:dyDescent="0.25">
      <c r="A406" s="63">
        <v>405</v>
      </c>
      <c r="B406" s="11" t="s">
        <v>94</v>
      </c>
      <c r="C406" s="11" t="s">
        <v>666</v>
      </c>
      <c r="D406" s="11" t="s">
        <v>1415</v>
      </c>
      <c r="E406" s="11" t="s">
        <v>667</v>
      </c>
      <c r="F406" s="79">
        <v>500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6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</row>
    <row r="407" spans="1:97" s="8" customFormat="1" x14ac:dyDescent="0.25">
      <c r="A407" s="63">
        <v>406</v>
      </c>
      <c r="B407" s="11" t="s">
        <v>94</v>
      </c>
      <c r="C407" s="11" t="s">
        <v>666</v>
      </c>
      <c r="D407" s="11" t="s">
        <v>1415</v>
      </c>
      <c r="E407" s="11" t="s">
        <v>668</v>
      </c>
      <c r="F407" s="79">
        <v>500</v>
      </c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6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</row>
    <row r="408" spans="1:97" s="8" customFormat="1" x14ac:dyDescent="0.25">
      <c r="A408" s="63">
        <v>407</v>
      </c>
      <c r="B408" s="11" t="s">
        <v>94</v>
      </c>
      <c r="C408" s="11" t="s">
        <v>666</v>
      </c>
      <c r="D408" s="11" t="s">
        <v>1415</v>
      </c>
      <c r="E408" s="11" t="s">
        <v>669</v>
      </c>
      <c r="F408" s="79">
        <v>500</v>
      </c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6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</row>
    <row r="409" spans="1:97" s="8" customFormat="1" x14ac:dyDescent="0.25">
      <c r="A409" s="63">
        <v>408</v>
      </c>
      <c r="B409" s="11" t="s">
        <v>94</v>
      </c>
      <c r="C409" s="11" t="s">
        <v>670</v>
      </c>
      <c r="D409" s="11" t="s">
        <v>1415</v>
      </c>
      <c r="E409" s="11" t="s">
        <v>671</v>
      </c>
      <c r="F409" s="79">
        <v>200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6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</row>
    <row r="410" spans="1:97" s="8" customFormat="1" x14ac:dyDescent="0.25">
      <c r="A410" s="63">
        <v>409</v>
      </c>
      <c r="B410" s="11" t="s">
        <v>94</v>
      </c>
      <c r="C410" s="11" t="s">
        <v>672</v>
      </c>
      <c r="D410" s="11" t="s">
        <v>1415</v>
      </c>
      <c r="E410" s="11" t="s">
        <v>673</v>
      </c>
      <c r="F410" s="79">
        <v>200</v>
      </c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6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</row>
    <row r="411" spans="1:97" s="8" customFormat="1" x14ac:dyDescent="0.25">
      <c r="A411" s="63">
        <v>410</v>
      </c>
      <c r="B411" s="11" t="s">
        <v>94</v>
      </c>
      <c r="C411" s="11" t="s">
        <v>674</v>
      </c>
      <c r="D411" s="11" t="s">
        <v>1415</v>
      </c>
      <c r="E411" s="11" t="s">
        <v>675</v>
      </c>
      <c r="F411" s="79">
        <v>200</v>
      </c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6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</row>
    <row r="412" spans="1:97" s="8" customFormat="1" x14ac:dyDescent="0.25">
      <c r="A412" s="63">
        <v>411</v>
      </c>
      <c r="B412" s="11" t="s">
        <v>94</v>
      </c>
      <c r="C412" s="11" t="s">
        <v>676</v>
      </c>
      <c r="D412" s="11" t="s">
        <v>1415</v>
      </c>
      <c r="E412" s="11" t="s">
        <v>677</v>
      </c>
      <c r="F412" s="79">
        <v>300</v>
      </c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6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</row>
    <row r="413" spans="1:97" s="8" customFormat="1" x14ac:dyDescent="0.25">
      <c r="A413" s="63">
        <v>412</v>
      </c>
      <c r="B413" s="11" t="s">
        <v>94</v>
      </c>
      <c r="C413" s="11" t="s">
        <v>678</v>
      </c>
      <c r="D413" s="11" t="s">
        <v>1415</v>
      </c>
      <c r="E413" s="11" t="s">
        <v>679</v>
      </c>
      <c r="F413" s="79">
        <v>200</v>
      </c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6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</row>
    <row r="414" spans="1:97" s="8" customFormat="1" x14ac:dyDescent="0.25">
      <c r="A414" s="63">
        <v>413</v>
      </c>
      <c r="B414" s="11" t="s">
        <v>94</v>
      </c>
      <c r="C414" s="11" t="s">
        <v>678</v>
      </c>
      <c r="D414" s="11" t="s">
        <v>1415</v>
      </c>
      <c r="E414" s="11" t="s">
        <v>680</v>
      </c>
      <c r="F414" s="79">
        <v>200</v>
      </c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6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</row>
    <row r="415" spans="1:97" s="8" customFormat="1" x14ac:dyDescent="0.25">
      <c r="A415" s="63">
        <v>414</v>
      </c>
      <c r="B415" s="11" t="s">
        <v>94</v>
      </c>
      <c r="C415" s="11" t="s">
        <v>681</v>
      </c>
      <c r="D415" s="11" t="s">
        <v>1415</v>
      </c>
      <c r="E415" s="11" t="s">
        <v>682</v>
      </c>
      <c r="F415" s="79">
        <v>200</v>
      </c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6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</row>
    <row r="416" spans="1:97" s="8" customFormat="1" x14ac:dyDescent="0.25">
      <c r="A416" s="63">
        <v>415</v>
      </c>
      <c r="B416" s="11" t="s">
        <v>94</v>
      </c>
      <c r="C416" s="11" t="s">
        <v>683</v>
      </c>
      <c r="D416" s="11" t="s">
        <v>1415</v>
      </c>
      <c r="E416" s="11" t="s">
        <v>684</v>
      </c>
      <c r="F416" s="79">
        <v>600</v>
      </c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6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</row>
    <row r="417" spans="1:97" s="8" customFormat="1" x14ac:dyDescent="0.25">
      <c r="A417" s="63">
        <v>416</v>
      </c>
      <c r="B417" s="11" t="s">
        <v>94</v>
      </c>
      <c r="C417" s="11" t="s">
        <v>685</v>
      </c>
      <c r="D417" s="11" t="s">
        <v>1415</v>
      </c>
      <c r="E417" s="11" t="s">
        <v>461</v>
      </c>
      <c r="F417" s="79">
        <v>600</v>
      </c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6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</row>
    <row r="418" spans="1:97" s="8" customFormat="1" x14ac:dyDescent="0.25">
      <c r="A418" s="63">
        <v>417</v>
      </c>
      <c r="B418" s="11" t="s">
        <v>94</v>
      </c>
      <c r="C418" s="11" t="s">
        <v>686</v>
      </c>
      <c r="D418" s="11" t="s">
        <v>1415</v>
      </c>
      <c r="E418" s="11" t="s">
        <v>462</v>
      </c>
      <c r="F418" s="79">
        <v>600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6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</row>
    <row r="419" spans="1:97" s="8" customFormat="1" x14ac:dyDescent="0.25">
      <c r="A419" s="63">
        <v>418</v>
      </c>
      <c r="B419" s="11" t="s">
        <v>94</v>
      </c>
      <c r="C419" s="11" t="s">
        <v>687</v>
      </c>
      <c r="D419" s="11" t="s">
        <v>1415</v>
      </c>
      <c r="E419" s="11" t="s">
        <v>688</v>
      </c>
      <c r="F419" s="79">
        <v>1000</v>
      </c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6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</row>
    <row r="420" spans="1:97" s="8" customFormat="1" x14ac:dyDescent="0.25">
      <c r="A420" s="63">
        <v>419</v>
      </c>
      <c r="B420" s="11" t="s">
        <v>94</v>
      </c>
      <c r="C420" s="11" t="s">
        <v>689</v>
      </c>
      <c r="D420" s="11" t="s">
        <v>1415</v>
      </c>
      <c r="E420" s="11" t="s">
        <v>690</v>
      </c>
      <c r="F420" s="79">
        <v>1000</v>
      </c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6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</row>
    <row r="421" spans="1:97" s="8" customFormat="1" x14ac:dyDescent="0.25">
      <c r="A421" s="63">
        <v>420</v>
      </c>
      <c r="B421" s="11" t="s">
        <v>94</v>
      </c>
      <c r="C421" s="11" t="s">
        <v>691</v>
      </c>
      <c r="D421" s="11" t="s">
        <v>1415</v>
      </c>
      <c r="E421" s="11" t="s">
        <v>692</v>
      </c>
      <c r="F421" s="79">
        <v>200</v>
      </c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6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</row>
    <row r="422" spans="1:97" s="8" customFormat="1" x14ac:dyDescent="0.25">
      <c r="A422" s="63">
        <v>421</v>
      </c>
      <c r="B422" s="11" t="s">
        <v>94</v>
      </c>
      <c r="C422" s="11" t="s">
        <v>693</v>
      </c>
      <c r="D422" s="11" t="s">
        <v>1415</v>
      </c>
      <c r="E422" s="11" t="s">
        <v>451</v>
      </c>
      <c r="F422" s="79">
        <v>200</v>
      </c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6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</row>
    <row r="423" spans="1:97" s="8" customFormat="1" x14ac:dyDescent="0.25">
      <c r="A423" s="63">
        <v>422</v>
      </c>
      <c r="B423" s="11" t="s">
        <v>94</v>
      </c>
      <c r="C423" s="11" t="s">
        <v>340</v>
      </c>
      <c r="D423" s="11" t="s">
        <v>1415</v>
      </c>
      <c r="E423" s="11" t="s">
        <v>694</v>
      </c>
      <c r="F423" s="79">
        <v>100</v>
      </c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6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</row>
    <row r="424" spans="1:97" s="8" customFormat="1" x14ac:dyDescent="0.25">
      <c r="A424" s="63">
        <v>423</v>
      </c>
      <c r="B424" s="11" t="s">
        <v>94</v>
      </c>
      <c r="C424" s="11" t="s">
        <v>695</v>
      </c>
      <c r="D424" s="11" t="s">
        <v>1415</v>
      </c>
      <c r="E424" s="11" t="s">
        <v>696</v>
      </c>
      <c r="F424" s="79">
        <v>1000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6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</row>
    <row r="425" spans="1:97" s="8" customFormat="1" x14ac:dyDescent="0.25">
      <c r="A425" s="63">
        <v>424</v>
      </c>
      <c r="B425" s="11" t="s">
        <v>94</v>
      </c>
      <c r="C425" s="11" t="s">
        <v>695</v>
      </c>
      <c r="D425" s="11" t="s">
        <v>1415</v>
      </c>
      <c r="E425" s="11" t="s">
        <v>697</v>
      </c>
      <c r="F425" s="79">
        <v>1000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6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</row>
    <row r="426" spans="1:97" s="8" customFormat="1" x14ac:dyDescent="0.25">
      <c r="A426" s="63">
        <v>425</v>
      </c>
      <c r="B426" s="11" t="s">
        <v>94</v>
      </c>
      <c r="C426" s="11" t="s">
        <v>698</v>
      </c>
      <c r="D426" s="11" t="s">
        <v>1415</v>
      </c>
      <c r="E426" s="11" t="s">
        <v>699</v>
      </c>
      <c r="F426" s="79">
        <v>300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6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</row>
    <row r="427" spans="1:97" s="8" customFormat="1" x14ac:dyDescent="0.25">
      <c r="A427" s="63">
        <v>426</v>
      </c>
      <c r="B427" s="11" t="s">
        <v>94</v>
      </c>
      <c r="C427" s="11" t="s">
        <v>700</v>
      </c>
      <c r="D427" s="11" t="s">
        <v>1415</v>
      </c>
      <c r="E427" s="11" t="s">
        <v>701</v>
      </c>
      <c r="F427" s="79">
        <v>200</v>
      </c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6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</row>
    <row r="428" spans="1:97" s="8" customFormat="1" x14ac:dyDescent="0.25">
      <c r="A428" s="63">
        <v>427</v>
      </c>
      <c r="B428" s="11" t="s">
        <v>94</v>
      </c>
      <c r="C428" s="11" t="s">
        <v>702</v>
      </c>
      <c r="D428" s="11" t="s">
        <v>1415</v>
      </c>
      <c r="E428" s="11" t="s">
        <v>703</v>
      </c>
      <c r="F428" s="79">
        <v>200</v>
      </c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6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</row>
    <row r="429" spans="1:97" s="8" customFormat="1" x14ac:dyDescent="0.25">
      <c r="A429" s="63">
        <v>428</v>
      </c>
      <c r="B429" s="11" t="s">
        <v>94</v>
      </c>
      <c r="C429" s="11" t="s">
        <v>704</v>
      </c>
      <c r="D429" s="11" t="s">
        <v>1415</v>
      </c>
      <c r="E429" s="11" t="s">
        <v>705</v>
      </c>
      <c r="F429" s="79">
        <v>200</v>
      </c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6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</row>
    <row r="430" spans="1:97" s="8" customFormat="1" x14ac:dyDescent="0.25">
      <c r="A430" s="63">
        <v>429</v>
      </c>
      <c r="B430" s="11" t="s">
        <v>94</v>
      </c>
      <c r="C430" s="11" t="s">
        <v>706</v>
      </c>
      <c r="D430" s="11" t="s">
        <v>1415</v>
      </c>
      <c r="E430" s="11" t="s">
        <v>707</v>
      </c>
      <c r="F430" s="79">
        <v>200</v>
      </c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6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</row>
    <row r="431" spans="1:97" s="8" customFormat="1" x14ac:dyDescent="0.25">
      <c r="A431" s="63">
        <v>430</v>
      </c>
      <c r="B431" s="11" t="s">
        <v>94</v>
      </c>
      <c r="C431" s="11" t="s">
        <v>708</v>
      </c>
      <c r="D431" s="11" t="s">
        <v>1415</v>
      </c>
      <c r="E431" s="11" t="s">
        <v>709</v>
      </c>
      <c r="F431" s="79">
        <v>200</v>
      </c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6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</row>
    <row r="432" spans="1:97" s="8" customFormat="1" x14ac:dyDescent="0.25">
      <c r="A432" s="63">
        <v>431</v>
      </c>
      <c r="B432" s="11" t="s">
        <v>94</v>
      </c>
      <c r="C432" s="11" t="s">
        <v>710</v>
      </c>
      <c r="D432" s="11" t="s">
        <v>1415</v>
      </c>
      <c r="E432" s="11" t="s">
        <v>711</v>
      </c>
      <c r="F432" s="79">
        <v>150</v>
      </c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6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</row>
    <row r="433" spans="1:97" s="8" customFormat="1" x14ac:dyDescent="0.25">
      <c r="A433" s="63">
        <v>432</v>
      </c>
      <c r="B433" s="11" t="s">
        <v>94</v>
      </c>
      <c r="C433" s="11" t="s">
        <v>712</v>
      </c>
      <c r="D433" s="11" t="s">
        <v>1415</v>
      </c>
      <c r="E433" s="11" t="s">
        <v>713</v>
      </c>
      <c r="F433" s="79">
        <v>200</v>
      </c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6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</row>
    <row r="434" spans="1:97" s="8" customFormat="1" x14ac:dyDescent="0.25">
      <c r="A434" s="63">
        <v>433</v>
      </c>
      <c r="B434" s="11" t="s">
        <v>94</v>
      </c>
      <c r="C434" s="11" t="s">
        <v>714</v>
      </c>
      <c r="D434" s="11" t="s">
        <v>1415</v>
      </c>
      <c r="E434" s="11" t="s">
        <v>715</v>
      </c>
      <c r="F434" s="79">
        <v>200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6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</row>
    <row r="435" spans="1:97" s="8" customFormat="1" x14ac:dyDescent="0.25">
      <c r="A435" s="63">
        <v>434</v>
      </c>
      <c r="B435" s="11" t="s">
        <v>94</v>
      </c>
      <c r="C435" s="11" t="s">
        <v>716</v>
      </c>
      <c r="D435" s="11" t="s">
        <v>1415</v>
      </c>
      <c r="E435" s="11" t="s">
        <v>717</v>
      </c>
      <c r="F435" s="79">
        <v>200</v>
      </c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6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</row>
    <row r="436" spans="1:97" s="8" customFormat="1" x14ac:dyDescent="0.25">
      <c r="A436" s="63">
        <v>435</v>
      </c>
      <c r="B436" s="11" t="s">
        <v>94</v>
      </c>
      <c r="C436" s="11" t="s">
        <v>718</v>
      </c>
      <c r="D436" s="11" t="s">
        <v>1415</v>
      </c>
      <c r="E436" s="11" t="s">
        <v>719</v>
      </c>
      <c r="F436" s="79">
        <v>200</v>
      </c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6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</row>
    <row r="437" spans="1:97" s="8" customFormat="1" x14ac:dyDescent="0.25">
      <c r="A437" s="63">
        <v>436</v>
      </c>
      <c r="B437" s="11" t="s">
        <v>94</v>
      </c>
      <c r="C437" s="11" t="s">
        <v>720</v>
      </c>
      <c r="D437" s="11" t="s">
        <v>1415</v>
      </c>
      <c r="E437" s="11" t="s">
        <v>721</v>
      </c>
      <c r="F437" s="79">
        <v>300</v>
      </c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6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</row>
    <row r="438" spans="1:97" s="8" customFormat="1" x14ac:dyDescent="0.25">
      <c r="A438" s="63">
        <v>437</v>
      </c>
      <c r="B438" s="11" t="s">
        <v>94</v>
      </c>
      <c r="C438" s="11" t="s">
        <v>199</v>
      </c>
      <c r="D438" s="11" t="s">
        <v>1415</v>
      </c>
      <c r="E438" s="11" t="s">
        <v>722</v>
      </c>
      <c r="F438" s="79">
        <v>300</v>
      </c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6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</row>
    <row r="439" spans="1:97" s="8" customFormat="1" x14ac:dyDescent="0.25">
      <c r="A439" s="63">
        <v>438</v>
      </c>
      <c r="B439" s="11" t="s">
        <v>94</v>
      </c>
      <c r="C439" s="11" t="s">
        <v>217</v>
      </c>
      <c r="D439" s="11" t="s">
        <v>1415</v>
      </c>
      <c r="E439" s="11" t="s">
        <v>478</v>
      </c>
      <c r="F439" s="79">
        <v>600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6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</row>
    <row r="440" spans="1:97" s="8" customFormat="1" x14ac:dyDescent="0.25">
      <c r="A440" s="63">
        <v>439</v>
      </c>
      <c r="B440" s="11" t="s">
        <v>94</v>
      </c>
      <c r="C440" s="11" t="s">
        <v>723</v>
      </c>
      <c r="D440" s="11" t="s">
        <v>1415</v>
      </c>
      <c r="E440" s="11" t="s">
        <v>724</v>
      </c>
      <c r="F440" s="79">
        <v>200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6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</row>
    <row r="441" spans="1:97" s="8" customFormat="1" x14ac:dyDescent="0.25">
      <c r="A441" s="63">
        <v>440</v>
      </c>
      <c r="B441" s="11" t="s">
        <v>94</v>
      </c>
      <c r="C441" s="11" t="s">
        <v>725</v>
      </c>
      <c r="D441" s="11" t="s">
        <v>1415</v>
      </c>
      <c r="E441" s="11" t="s">
        <v>726</v>
      </c>
      <c r="F441" s="79">
        <v>3000</v>
      </c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6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</row>
    <row r="442" spans="1:97" s="8" customFormat="1" x14ac:dyDescent="0.25">
      <c r="A442" s="63">
        <v>441</v>
      </c>
      <c r="B442" s="11" t="s">
        <v>94</v>
      </c>
      <c r="C442" s="11" t="s">
        <v>725</v>
      </c>
      <c r="D442" s="11" t="s">
        <v>1415</v>
      </c>
      <c r="E442" s="11" t="s">
        <v>727</v>
      </c>
      <c r="F442" s="79">
        <v>750</v>
      </c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6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</row>
    <row r="443" spans="1:97" s="8" customFormat="1" x14ac:dyDescent="0.25">
      <c r="A443" s="63">
        <v>442</v>
      </c>
      <c r="B443" s="11" t="s">
        <v>94</v>
      </c>
      <c r="C443" s="11" t="s">
        <v>725</v>
      </c>
      <c r="D443" s="11" t="s">
        <v>1415</v>
      </c>
      <c r="E443" s="11" t="s">
        <v>728</v>
      </c>
      <c r="F443" s="79">
        <v>7500</v>
      </c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6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</row>
    <row r="444" spans="1:97" s="8" customFormat="1" x14ac:dyDescent="0.25">
      <c r="A444" s="63">
        <v>443</v>
      </c>
      <c r="B444" s="11" t="s">
        <v>94</v>
      </c>
      <c r="C444" s="11" t="s">
        <v>725</v>
      </c>
      <c r="D444" s="11" t="s">
        <v>1415</v>
      </c>
      <c r="E444" s="11" t="s">
        <v>729</v>
      </c>
      <c r="F444" s="79">
        <v>1000</v>
      </c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6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</row>
    <row r="445" spans="1:97" s="8" customFormat="1" x14ac:dyDescent="0.25">
      <c r="A445" s="63">
        <v>444</v>
      </c>
      <c r="B445" s="11" t="s">
        <v>94</v>
      </c>
      <c r="C445" s="11" t="s">
        <v>725</v>
      </c>
      <c r="D445" s="11" t="s">
        <v>1415</v>
      </c>
      <c r="E445" s="11" t="s">
        <v>730</v>
      </c>
      <c r="F445" s="79">
        <v>3000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6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</row>
    <row r="446" spans="1:97" s="8" customFormat="1" x14ac:dyDescent="0.25">
      <c r="A446" s="63">
        <v>445</v>
      </c>
      <c r="B446" s="11" t="s">
        <v>94</v>
      </c>
      <c r="C446" s="11" t="s">
        <v>725</v>
      </c>
      <c r="D446" s="11" t="s">
        <v>1415</v>
      </c>
      <c r="E446" s="11" t="s">
        <v>731</v>
      </c>
      <c r="F446" s="79">
        <v>7500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6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</row>
    <row r="447" spans="1:97" s="8" customFormat="1" x14ac:dyDescent="0.25">
      <c r="A447" s="63">
        <v>446</v>
      </c>
      <c r="B447" s="11" t="s">
        <v>94</v>
      </c>
      <c r="C447" s="11" t="s">
        <v>732</v>
      </c>
      <c r="D447" s="11" t="s">
        <v>1415</v>
      </c>
      <c r="E447" s="11" t="s">
        <v>733</v>
      </c>
      <c r="F447" s="79">
        <v>350</v>
      </c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6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</row>
    <row r="448" spans="1:97" s="8" customFormat="1" x14ac:dyDescent="0.25">
      <c r="A448" s="63">
        <v>447</v>
      </c>
      <c r="B448" s="11" t="s">
        <v>94</v>
      </c>
      <c r="C448" s="11" t="s">
        <v>181</v>
      </c>
      <c r="D448" s="11" t="s">
        <v>1415</v>
      </c>
      <c r="E448" s="11" t="s">
        <v>734</v>
      </c>
      <c r="F448" s="79">
        <v>300</v>
      </c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6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</row>
    <row r="449" spans="1:97" s="8" customFormat="1" x14ac:dyDescent="0.25">
      <c r="A449" s="63">
        <v>448</v>
      </c>
      <c r="B449" s="11" t="s">
        <v>94</v>
      </c>
      <c r="C449" s="11" t="s">
        <v>735</v>
      </c>
      <c r="D449" s="11" t="s">
        <v>1415</v>
      </c>
      <c r="E449" s="11" t="s">
        <v>736</v>
      </c>
      <c r="F449" s="79">
        <v>200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6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</row>
    <row r="450" spans="1:97" s="8" customFormat="1" x14ac:dyDescent="0.25">
      <c r="A450" s="63">
        <v>449</v>
      </c>
      <c r="B450" s="11" t="s">
        <v>94</v>
      </c>
      <c r="C450" s="11" t="s">
        <v>737</v>
      </c>
      <c r="D450" s="11" t="s">
        <v>1415</v>
      </c>
      <c r="E450" s="11" t="s">
        <v>738</v>
      </c>
      <c r="F450" s="79">
        <v>500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6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</row>
    <row r="451" spans="1:97" s="8" customFormat="1" x14ac:dyDescent="0.25">
      <c r="A451" s="63">
        <v>450</v>
      </c>
      <c r="B451" s="11" t="s">
        <v>94</v>
      </c>
      <c r="C451" s="11" t="s">
        <v>666</v>
      </c>
      <c r="D451" s="11" t="s">
        <v>1415</v>
      </c>
      <c r="E451" s="11" t="s">
        <v>739</v>
      </c>
      <c r="F451" s="79">
        <v>500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6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</row>
    <row r="452" spans="1:97" s="8" customFormat="1" x14ac:dyDescent="0.25">
      <c r="A452" s="63">
        <v>451</v>
      </c>
      <c r="B452" s="11" t="s">
        <v>94</v>
      </c>
      <c r="C452" s="11" t="s">
        <v>670</v>
      </c>
      <c r="D452" s="11" t="s">
        <v>9</v>
      </c>
      <c r="E452" s="11" t="s">
        <v>740</v>
      </c>
      <c r="F452" s="79">
        <v>300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6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</row>
    <row r="453" spans="1:97" s="8" customFormat="1" x14ac:dyDescent="0.25">
      <c r="A453" s="63">
        <v>452</v>
      </c>
      <c r="B453" s="11" t="s">
        <v>94</v>
      </c>
      <c r="C453" s="11" t="s">
        <v>714</v>
      </c>
      <c r="D453" s="11" t="s">
        <v>9</v>
      </c>
      <c r="E453" s="11" t="s">
        <v>741</v>
      </c>
      <c r="F453" s="79">
        <v>300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6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</row>
    <row r="454" spans="1:97" s="8" customFormat="1" x14ac:dyDescent="0.25">
      <c r="A454" s="63">
        <v>453</v>
      </c>
      <c r="B454" s="11" t="s">
        <v>94</v>
      </c>
      <c r="C454" s="11" t="s">
        <v>706</v>
      </c>
      <c r="D454" s="11" t="s">
        <v>9</v>
      </c>
      <c r="E454" s="11" t="s">
        <v>742</v>
      </c>
      <c r="F454" s="79">
        <v>300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6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</row>
    <row r="455" spans="1:97" s="8" customFormat="1" x14ac:dyDescent="0.25">
      <c r="A455" s="63">
        <v>454</v>
      </c>
      <c r="B455" s="11" t="s">
        <v>94</v>
      </c>
      <c r="C455" s="11" t="s">
        <v>708</v>
      </c>
      <c r="D455" s="11" t="s">
        <v>9</v>
      </c>
      <c r="E455" s="11" t="s">
        <v>743</v>
      </c>
      <c r="F455" s="79">
        <v>300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6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</row>
    <row r="456" spans="1:97" s="8" customFormat="1" x14ac:dyDescent="0.25">
      <c r="A456" s="63">
        <v>455</v>
      </c>
      <c r="B456" s="11" t="s">
        <v>94</v>
      </c>
      <c r="C456" s="11" t="s">
        <v>712</v>
      </c>
      <c r="D456" s="11" t="s">
        <v>9</v>
      </c>
      <c r="E456" s="11" t="s">
        <v>744</v>
      </c>
      <c r="F456" s="79">
        <v>300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6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</row>
    <row r="457" spans="1:97" s="8" customFormat="1" x14ac:dyDescent="0.25">
      <c r="A457" s="63">
        <v>456</v>
      </c>
      <c r="B457" s="11" t="s">
        <v>94</v>
      </c>
      <c r="C457" s="11" t="s">
        <v>718</v>
      </c>
      <c r="D457" s="11" t="s">
        <v>9</v>
      </c>
      <c r="E457" s="11" t="s">
        <v>745</v>
      </c>
      <c r="F457" s="79">
        <v>300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6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</row>
    <row r="458" spans="1:97" s="8" customFormat="1" x14ac:dyDescent="0.25">
      <c r="A458" s="63">
        <v>457</v>
      </c>
      <c r="B458" s="11" t="s">
        <v>94</v>
      </c>
      <c r="C458" s="11" t="s">
        <v>650</v>
      </c>
      <c r="D458" s="11" t="s">
        <v>9</v>
      </c>
      <c r="E458" s="11" t="s">
        <v>746</v>
      </c>
      <c r="F458" s="79">
        <v>300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6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</row>
    <row r="459" spans="1:97" s="8" customFormat="1" x14ac:dyDescent="0.25">
      <c r="A459" s="63">
        <v>458</v>
      </c>
      <c r="B459" s="11" t="s">
        <v>94</v>
      </c>
      <c r="C459" s="11" t="s">
        <v>747</v>
      </c>
      <c r="D459" s="11" t="s">
        <v>9</v>
      </c>
      <c r="E459" s="11" t="s">
        <v>748</v>
      </c>
      <c r="F459" s="79">
        <v>1200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6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</row>
    <row r="460" spans="1:97" s="8" customFormat="1" x14ac:dyDescent="0.25">
      <c r="A460" s="63">
        <v>459</v>
      </c>
      <c r="B460" s="11" t="s">
        <v>94</v>
      </c>
      <c r="C460" s="11" t="s">
        <v>749</v>
      </c>
      <c r="D460" s="11" t="s">
        <v>9</v>
      </c>
      <c r="E460" s="11" t="s">
        <v>524</v>
      </c>
      <c r="F460" s="79">
        <v>1200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6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</row>
    <row r="461" spans="1:97" s="8" customFormat="1" x14ac:dyDescent="0.25">
      <c r="A461" s="63">
        <v>460</v>
      </c>
      <c r="B461" s="11" t="s">
        <v>94</v>
      </c>
      <c r="C461" s="11" t="s">
        <v>750</v>
      </c>
      <c r="D461" s="11" t="s">
        <v>9</v>
      </c>
      <c r="E461" s="11" t="s">
        <v>51</v>
      </c>
      <c r="F461" s="79">
        <v>800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6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</row>
    <row r="462" spans="1:97" s="8" customFormat="1" x14ac:dyDescent="0.25">
      <c r="A462" s="63">
        <v>461</v>
      </c>
      <c r="B462" s="11" t="s">
        <v>94</v>
      </c>
      <c r="C462" s="11" t="s">
        <v>751</v>
      </c>
      <c r="D462" s="11" t="s">
        <v>9</v>
      </c>
      <c r="E462" s="11" t="s">
        <v>52</v>
      </c>
      <c r="F462" s="79">
        <v>800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6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</row>
    <row r="463" spans="1:97" s="8" customFormat="1" x14ac:dyDescent="0.25">
      <c r="A463" s="63">
        <v>462</v>
      </c>
      <c r="B463" s="11" t="s">
        <v>94</v>
      </c>
      <c r="C463" s="11" t="s">
        <v>752</v>
      </c>
      <c r="D463" s="11" t="s">
        <v>9</v>
      </c>
      <c r="E463" s="11" t="s">
        <v>53</v>
      </c>
      <c r="F463" s="79">
        <v>800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6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</row>
    <row r="464" spans="1:97" s="8" customFormat="1" x14ac:dyDescent="0.25">
      <c r="A464" s="63">
        <v>463</v>
      </c>
      <c r="B464" s="11" t="s">
        <v>94</v>
      </c>
      <c r="C464" s="11" t="s">
        <v>691</v>
      </c>
      <c r="D464" s="11" t="s">
        <v>9</v>
      </c>
      <c r="E464" s="11" t="s">
        <v>753</v>
      </c>
      <c r="F464" s="79">
        <v>300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6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</row>
    <row r="465" spans="1:97" s="8" customFormat="1" x14ac:dyDescent="0.25">
      <c r="A465" s="63">
        <v>464</v>
      </c>
      <c r="B465" s="11" t="s">
        <v>94</v>
      </c>
      <c r="C465" s="11" t="s">
        <v>672</v>
      </c>
      <c r="D465" s="11" t="s">
        <v>9</v>
      </c>
      <c r="E465" s="11" t="s">
        <v>754</v>
      </c>
      <c r="F465" s="79">
        <v>300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6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</row>
    <row r="466" spans="1:97" s="8" customFormat="1" x14ac:dyDescent="0.25">
      <c r="A466" s="63">
        <v>465</v>
      </c>
      <c r="B466" s="11" t="s">
        <v>94</v>
      </c>
      <c r="C466" s="11" t="s">
        <v>654</v>
      </c>
      <c r="D466" s="11" t="s">
        <v>9</v>
      </c>
      <c r="E466" s="11" t="s">
        <v>755</v>
      </c>
      <c r="F466" s="79">
        <v>300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6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</row>
    <row r="467" spans="1:97" s="8" customFormat="1" x14ac:dyDescent="0.25">
      <c r="A467" s="63">
        <v>466</v>
      </c>
      <c r="B467" s="11" t="s">
        <v>94</v>
      </c>
      <c r="C467" s="11" t="s">
        <v>756</v>
      </c>
      <c r="D467" s="11" t="s">
        <v>9</v>
      </c>
      <c r="E467" s="11" t="s">
        <v>757</v>
      </c>
      <c r="F467" s="79">
        <v>800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6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</row>
    <row r="468" spans="1:97" s="8" customFormat="1" x14ac:dyDescent="0.25">
      <c r="A468" s="63">
        <v>467</v>
      </c>
      <c r="B468" s="11" t="s">
        <v>94</v>
      </c>
      <c r="C468" s="11" t="s">
        <v>758</v>
      </c>
      <c r="D468" s="11" t="s">
        <v>9</v>
      </c>
      <c r="E468" s="11" t="s">
        <v>759</v>
      </c>
      <c r="F468" s="79">
        <v>800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6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</row>
    <row r="469" spans="1:97" s="8" customFormat="1" x14ac:dyDescent="0.25">
      <c r="A469" s="63">
        <v>468</v>
      </c>
      <c r="B469" s="11" t="s">
        <v>94</v>
      </c>
      <c r="C469" s="11" t="s">
        <v>760</v>
      </c>
      <c r="D469" s="11" t="s">
        <v>9</v>
      </c>
      <c r="E469" s="11" t="s">
        <v>761</v>
      </c>
      <c r="F469" s="79">
        <v>800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6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</row>
    <row r="470" spans="1:97" s="8" customFormat="1" x14ac:dyDescent="0.25">
      <c r="A470" s="63">
        <v>469</v>
      </c>
      <c r="B470" s="11" t="s">
        <v>94</v>
      </c>
      <c r="C470" s="11" t="s">
        <v>710</v>
      </c>
      <c r="D470" s="11" t="s">
        <v>9</v>
      </c>
      <c r="E470" s="11" t="s">
        <v>762</v>
      </c>
      <c r="F470" s="79">
        <v>300</v>
      </c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6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</row>
    <row r="471" spans="1:97" s="8" customFormat="1" x14ac:dyDescent="0.25">
      <c r="A471" s="63">
        <v>470</v>
      </c>
      <c r="B471" s="11" t="s">
        <v>94</v>
      </c>
      <c r="C471" s="11" t="s">
        <v>674</v>
      </c>
      <c r="D471" s="11" t="s">
        <v>9</v>
      </c>
      <c r="E471" s="11" t="s">
        <v>763</v>
      </c>
      <c r="F471" s="79">
        <v>300</v>
      </c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6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</row>
    <row r="472" spans="1:97" s="8" customFormat="1" x14ac:dyDescent="0.25">
      <c r="A472" s="63">
        <v>471</v>
      </c>
      <c r="B472" s="11" t="s">
        <v>94</v>
      </c>
      <c r="C472" s="11" t="s">
        <v>702</v>
      </c>
      <c r="D472" s="11" t="s">
        <v>9</v>
      </c>
      <c r="E472" s="11" t="s">
        <v>764</v>
      </c>
      <c r="F472" s="79">
        <v>300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6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</row>
    <row r="473" spans="1:97" s="8" customFormat="1" x14ac:dyDescent="0.25">
      <c r="A473" s="63">
        <v>472</v>
      </c>
      <c r="B473" s="11" t="s">
        <v>94</v>
      </c>
      <c r="C473" s="11" t="s">
        <v>704</v>
      </c>
      <c r="D473" s="11" t="s">
        <v>9</v>
      </c>
      <c r="E473" s="11" t="s">
        <v>765</v>
      </c>
      <c r="F473" s="79">
        <v>300</v>
      </c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6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</row>
    <row r="474" spans="1:97" s="8" customFormat="1" x14ac:dyDescent="0.25">
      <c r="A474" s="63">
        <v>473</v>
      </c>
      <c r="B474" s="11" t="s">
        <v>94</v>
      </c>
      <c r="C474" s="11" t="s">
        <v>693</v>
      </c>
      <c r="D474" s="11" t="s">
        <v>9</v>
      </c>
      <c r="E474" s="11" t="s">
        <v>766</v>
      </c>
      <c r="F474" s="79">
        <v>300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6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</row>
    <row r="475" spans="1:97" s="8" customFormat="1" x14ac:dyDescent="0.25">
      <c r="A475" s="63">
        <v>474</v>
      </c>
      <c r="B475" s="11" t="s">
        <v>94</v>
      </c>
      <c r="C475" s="11" t="s">
        <v>676</v>
      </c>
      <c r="D475" s="11" t="s">
        <v>9</v>
      </c>
      <c r="E475" s="11" t="s">
        <v>767</v>
      </c>
      <c r="F475" s="79">
        <v>1200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6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</row>
    <row r="476" spans="1:97" s="8" customFormat="1" x14ac:dyDescent="0.25">
      <c r="A476" s="63">
        <v>475</v>
      </c>
      <c r="B476" s="11" t="s">
        <v>94</v>
      </c>
      <c r="C476" s="11" t="s">
        <v>660</v>
      </c>
      <c r="D476" s="11" t="s">
        <v>9</v>
      </c>
      <c r="E476" s="11" t="s">
        <v>768</v>
      </c>
      <c r="F476" s="79">
        <v>600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6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</row>
    <row r="477" spans="1:97" s="8" customFormat="1" x14ac:dyDescent="0.25">
      <c r="A477" s="63">
        <v>476</v>
      </c>
      <c r="B477" s="11" t="s">
        <v>94</v>
      </c>
      <c r="C477" s="11" t="s">
        <v>769</v>
      </c>
      <c r="D477" s="11" t="s">
        <v>9</v>
      </c>
      <c r="E477" s="11" t="s">
        <v>770</v>
      </c>
      <c r="F477" s="79">
        <v>2000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6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</row>
    <row r="478" spans="1:97" s="8" customFormat="1" x14ac:dyDescent="0.25">
      <c r="A478" s="63">
        <v>477</v>
      </c>
      <c r="B478" s="11" t="s">
        <v>94</v>
      </c>
      <c r="C478" s="11" t="s">
        <v>771</v>
      </c>
      <c r="D478" s="11" t="s">
        <v>9</v>
      </c>
      <c r="E478" s="11" t="s">
        <v>772</v>
      </c>
      <c r="F478" s="79">
        <v>300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6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</row>
    <row r="479" spans="1:97" s="8" customFormat="1" x14ac:dyDescent="0.25">
      <c r="A479" s="63">
        <v>478</v>
      </c>
      <c r="B479" s="11" t="s">
        <v>94</v>
      </c>
      <c r="C479" s="11" t="s">
        <v>678</v>
      </c>
      <c r="D479" s="11" t="s">
        <v>9</v>
      </c>
      <c r="E479" s="11" t="s">
        <v>773</v>
      </c>
      <c r="F479" s="79">
        <v>300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6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</row>
    <row r="480" spans="1:97" s="8" customFormat="1" x14ac:dyDescent="0.25">
      <c r="A480" s="63">
        <v>479</v>
      </c>
      <c r="B480" s="11" t="s">
        <v>94</v>
      </c>
      <c r="C480" s="11" t="s">
        <v>774</v>
      </c>
      <c r="D480" s="11" t="s">
        <v>9</v>
      </c>
      <c r="E480" s="11" t="s">
        <v>775</v>
      </c>
      <c r="F480" s="79">
        <v>300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6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</row>
    <row r="481" spans="1:97" s="8" customFormat="1" x14ac:dyDescent="0.25">
      <c r="A481" s="63">
        <v>480</v>
      </c>
      <c r="B481" s="11" t="s">
        <v>94</v>
      </c>
      <c r="C481" s="11" t="s">
        <v>683</v>
      </c>
      <c r="D481" s="11" t="s">
        <v>9</v>
      </c>
      <c r="E481" s="11" t="s">
        <v>776</v>
      </c>
      <c r="F481" s="79">
        <v>600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6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</row>
    <row r="482" spans="1:97" s="8" customFormat="1" x14ac:dyDescent="0.25">
      <c r="A482" s="63">
        <v>481</v>
      </c>
      <c r="B482" s="11" t="s">
        <v>94</v>
      </c>
      <c r="C482" s="11" t="s">
        <v>340</v>
      </c>
      <c r="D482" s="11" t="s">
        <v>9</v>
      </c>
      <c r="E482" s="11" t="s">
        <v>777</v>
      </c>
      <c r="F482" s="79">
        <v>100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6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</row>
    <row r="483" spans="1:97" s="8" customFormat="1" x14ac:dyDescent="0.25">
      <c r="A483" s="63">
        <v>482</v>
      </c>
      <c r="B483" s="11" t="s">
        <v>94</v>
      </c>
      <c r="C483" s="11" t="s">
        <v>700</v>
      </c>
      <c r="D483" s="11" t="s">
        <v>9</v>
      </c>
      <c r="E483" s="11" t="s">
        <v>778</v>
      </c>
      <c r="F483" s="79">
        <v>300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6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</row>
    <row r="484" spans="1:97" s="8" customFormat="1" x14ac:dyDescent="0.25">
      <c r="A484" s="63">
        <v>483</v>
      </c>
      <c r="B484" s="11" t="s">
        <v>94</v>
      </c>
      <c r="C484" s="11" t="s">
        <v>769</v>
      </c>
      <c r="D484" s="11" t="s">
        <v>9</v>
      </c>
      <c r="E484" s="11" t="s">
        <v>779</v>
      </c>
      <c r="F484" s="79">
        <v>1500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6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</row>
    <row r="485" spans="1:97" s="8" customFormat="1" x14ac:dyDescent="0.25">
      <c r="A485" s="63">
        <v>484</v>
      </c>
      <c r="B485" s="11" t="s">
        <v>94</v>
      </c>
      <c r="C485" s="11" t="s">
        <v>658</v>
      </c>
      <c r="D485" s="11" t="s">
        <v>9</v>
      </c>
      <c r="E485" s="11" t="s">
        <v>780</v>
      </c>
      <c r="F485" s="79">
        <v>300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6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</row>
    <row r="486" spans="1:97" s="8" customFormat="1" x14ac:dyDescent="0.25">
      <c r="A486" s="63">
        <v>485</v>
      </c>
      <c r="B486" s="11" t="s">
        <v>94</v>
      </c>
      <c r="C486" s="11" t="s">
        <v>656</v>
      </c>
      <c r="D486" s="11" t="s">
        <v>9</v>
      </c>
      <c r="E486" s="11" t="s">
        <v>781</v>
      </c>
      <c r="F486" s="79">
        <v>300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6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</row>
    <row r="487" spans="1:97" s="8" customFormat="1" x14ac:dyDescent="0.25">
      <c r="A487" s="63">
        <v>486</v>
      </c>
      <c r="B487" s="11" t="s">
        <v>94</v>
      </c>
      <c r="C487" s="11" t="s">
        <v>720</v>
      </c>
      <c r="D487" s="11" t="s">
        <v>9</v>
      </c>
      <c r="E487" s="11" t="s">
        <v>782</v>
      </c>
      <c r="F487" s="79">
        <v>600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6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</row>
    <row r="488" spans="1:97" s="8" customFormat="1" x14ac:dyDescent="0.25">
      <c r="A488" s="63">
        <v>487</v>
      </c>
      <c r="B488" s="11" t="s">
        <v>94</v>
      </c>
      <c r="C488" s="11" t="s">
        <v>199</v>
      </c>
      <c r="D488" s="11" t="s">
        <v>9</v>
      </c>
      <c r="E488" s="11" t="s">
        <v>783</v>
      </c>
      <c r="F488" s="79">
        <v>600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6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</row>
    <row r="489" spans="1:97" s="8" customFormat="1" x14ac:dyDescent="0.25">
      <c r="A489" s="63">
        <v>488</v>
      </c>
      <c r="B489" s="11" t="s">
        <v>94</v>
      </c>
      <c r="C489" s="11" t="s">
        <v>723</v>
      </c>
      <c r="D489" s="11" t="s">
        <v>9</v>
      </c>
      <c r="E489" s="11" t="s">
        <v>784</v>
      </c>
      <c r="F489" s="79">
        <v>300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6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</row>
    <row r="490" spans="1:97" s="8" customFormat="1" x14ac:dyDescent="0.25">
      <c r="A490" s="63">
        <v>489</v>
      </c>
      <c r="B490" s="11" t="s">
        <v>94</v>
      </c>
      <c r="C490" s="11" t="s">
        <v>634</v>
      </c>
      <c r="D490" s="11" t="s">
        <v>9</v>
      </c>
      <c r="E490" s="11" t="s">
        <v>785</v>
      </c>
      <c r="F490" s="79">
        <v>250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6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</row>
    <row r="491" spans="1:97" s="8" customFormat="1" x14ac:dyDescent="0.25">
      <c r="A491" s="63">
        <v>490</v>
      </c>
      <c r="B491" s="11" t="s">
        <v>94</v>
      </c>
      <c r="C491" s="11" t="s">
        <v>634</v>
      </c>
      <c r="D491" s="11" t="s">
        <v>9</v>
      </c>
      <c r="E491" s="11" t="s">
        <v>786</v>
      </c>
      <c r="F491" s="79">
        <v>250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6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</row>
    <row r="492" spans="1:97" s="8" customFormat="1" x14ac:dyDescent="0.25">
      <c r="A492" s="63">
        <v>491</v>
      </c>
      <c r="B492" s="11" t="s">
        <v>94</v>
      </c>
      <c r="C492" s="11" t="s">
        <v>735</v>
      </c>
      <c r="D492" s="11" t="s">
        <v>9</v>
      </c>
      <c r="E492" s="11" t="s">
        <v>787</v>
      </c>
      <c r="F492" s="79">
        <v>300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6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</row>
    <row r="493" spans="1:97" s="8" customFormat="1" x14ac:dyDescent="0.25">
      <c r="A493" s="63">
        <v>492</v>
      </c>
      <c r="B493" s="11" t="s">
        <v>94</v>
      </c>
      <c r="C493" s="11" t="s">
        <v>788</v>
      </c>
      <c r="D493" s="11" t="s">
        <v>9</v>
      </c>
      <c r="E493" s="11" t="s">
        <v>789</v>
      </c>
      <c r="F493" s="79">
        <v>800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6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</row>
    <row r="494" spans="1:97" s="8" customFormat="1" x14ac:dyDescent="0.25">
      <c r="A494" s="63">
        <v>493</v>
      </c>
      <c r="B494" s="11" t="s">
        <v>94</v>
      </c>
      <c r="C494" s="11" t="s">
        <v>790</v>
      </c>
      <c r="D494" s="11" t="s">
        <v>9</v>
      </c>
      <c r="E494" s="11" t="s">
        <v>791</v>
      </c>
      <c r="F494" s="79">
        <v>800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6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</row>
    <row r="495" spans="1:97" s="8" customFormat="1" x14ac:dyDescent="0.25">
      <c r="A495" s="63">
        <v>494</v>
      </c>
      <c r="B495" s="11" t="s">
        <v>94</v>
      </c>
      <c r="C495" s="11" t="s">
        <v>716</v>
      </c>
      <c r="D495" s="11" t="s">
        <v>9</v>
      </c>
      <c r="E495" s="11" t="s">
        <v>792</v>
      </c>
      <c r="F495" s="79">
        <v>300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6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</row>
    <row r="496" spans="1:97" s="8" customFormat="1" x14ac:dyDescent="0.25">
      <c r="A496" s="63">
        <v>495</v>
      </c>
      <c r="B496" s="11" t="s">
        <v>94</v>
      </c>
      <c r="C496" s="11" t="s">
        <v>219</v>
      </c>
      <c r="D496" s="11" t="s">
        <v>9</v>
      </c>
      <c r="E496" s="11" t="s">
        <v>551</v>
      </c>
      <c r="F496" s="79">
        <v>1200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6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</row>
    <row r="497" spans="1:97" s="8" customFormat="1" x14ac:dyDescent="0.25">
      <c r="A497" s="63">
        <v>496</v>
      </c>
      <c r="B497" s="11" t="s">
        <v>94</v>
      </c>
      <c r="C497" s="11" t="s">
        <v>220</v>
      </c>
      <c r="D497" s="11" t="s">
        <v>9</v>
      </c>
      <c r="E497" s="11" t="s">
        <v>552</v>
      </c>
      <c r="F497" s="79">
        <v>1200</v>
      </c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6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</row>
    <row r="498" spans="1:97" s="8" customFormat="1" x14ac:dyDescent="0.25">
      <c r="A498" s="63">
        <v>497</v>
      </c>
      <c r="B498" s="11" t="s">
        <v>94</v>
      </c>
      <c r="C498" s="11" t="s">
        <v>793</v>
      </c>
      <c r="D498" s="11" t="s">
        <v>66</v>
      </c>
      <c r="E498" s="11" t="s">
        <v>73</v>
      </c>
      <c r="F498" s="79">
        <v>150</v>
      </c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6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</row>
    <row r="499" spans="1:97" s="8" customFormat="1" x14ac:dyDescent="0.25">
      <c r="A499" s="63">
        <v>498</v>
      </c>
      <c r="B499" s="11" t="s">
        <v>94</v>
      </c>
      <c r="C499" s="11" t="s">
        <v>794</v>
      </c>
      <c r="D499" s="11" t="s">
        <v>66</v>
      </c>
      <c r="E499" s="11" t="s">
        <v>795</v>
      </c>
      <c r="F499" s="79">
        <v>600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6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</row>
    <row r="500" spans="1:97" s="8" customFormat="1" x14ac:dyDescent="0.25">
      <c r="A500" s="63">
        <v>499</v>
      </c>
      <c r="B500" s="11" t="s">
        <v>94</v>
      </c>
      <c r="C500" s="11" t="s">
        <v>796</v>
      </c>
      <c r="D500" s="11" t="s">
        <v>66</v>
      </c>
      <c r="E500" s="11" t="s">
        <v>797</v>
      </c>
      <c r="F500" s="79">
        <v>500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6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</row>
    <row r="501" spans="1:97" s="8" customFormat="1" x14ac:dyDescent="0.25">
      <c r="A501" s="63">
        <v>500</v>
      </c>
      <c r="B501" s="11" t="s">
        <v>94</v>
      </c>
      <c r="C501" s="11" t="s">
        <v>312</v>
      </c>
      <c r="D501" s="11" t="s">
        <v>66</v>
      </c>
      <c r="E501" s="11" t="s">
        <v>798</v>
      </c>
      <c r="F501" s="79">
        <v>1200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6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</row>
    <row r="502" spans="1:97" s="8" customFormat="1" x14ac:dyDescent="0.25">
      <c r="A502" s="63">
        <v>501</v>
      </c>
      <c r="B502" s="11" t="s">
        <v>94</v>
      </c>
      <c r="C502" s="11" t="s">
        <v>313</v>
      </c>
      <c r="D502" s="11" t="s">
        <v>66</v>
      </c>
      <c r="E502" s="11" t="s">
        <v>799</v>
      </c>
      <c r="F502" s="79">
        <v>600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6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</row>
    <row r="503" spans="1:97" s="8" customFormat="1" x14ac:dyDescent="0.25">
      <c r="A503" s="63">
        <v>502</v>
      </c>
      <c r="B503" s="11" t="s">
        <v>94</v>
      </c>
      <c r="C503" s="11" t="s">
        <v>619</v>
      </c>
      <c r="D503" s="11" t="s">
        <v>74</v>
      </c>
      <c r="E503" s="11" t="s">
        <v>800</v>
      </c>
      <c r="F503" s="79">
        <v>1000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6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</row>
    <row r="504" spans="1:97" s="8" customFormat="1" x14ac:dyDescent="0.25">
      <c r="A504" s="63">
        <v>503</v>
      </c>
      <c r="B504" s="11" t="s">
        <v>94</v>
      </c>
      <c r="C504" s="11" t="s">
        <v>619</v>
      </c>
      <c r="D504" s="11" t="s">
        <v>74</v>
      </c>
      <c r="E504" s="11" t="s">
        <v>801</v>
      </c>
      <c r="F504" s="79">
        <v>2000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6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</row>
    <row r="505" spans="1:97" s="8" customFormat="1" x14ac:dyDescent="0.25">
      <c r="A505" s="63">
        <v>504</v>
      </c>
      <c r="B505" s="11" t="s">
        <v>94</v>
      </c>
      <c r="C505" s="11" t="s">
        <v>619</v>
      </c>
      <c r="D505" s="11" t="s">
        <v>74</v>
      </c>
      <c r="E505" s="11" t="s">
        <v>802</v>
      </c>
      <c r="F505" s="79">
        <v>1000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6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</row>
    <row r="506" spans="1:97" s="8" customFormat="1" x14ac:dyDescent="0.25">
      <c r="A506" s="63">
        <v>505</v>
      </c>
      <c r="B506" s="11" t="s">
        <v>94</v>
      </c>
      <c r="C506" s="11" t="s">
        <v>634</v>
      </c>
      <c r="D506" s="11" t="s">
        <v>74</v>
      </c>
      <c r="E506" s="11" t="s">
        <v>803</v>
      </c>
      <c r="F506" s="79">
        <v>3000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6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</row>
    <row r="507" spans="1:97" s="8" customFormat="1" x14ac:dyDescent="0.25">
      <c r="A507" s="63">
        <v>506</v>
      </c>
      <c r="B507" s="11" t="s">
        <v>94</v>
      </c>
      <c r="C507" s="11" t="s">
        <v>634</v>
      </c>
      <c r="D507" s="11" t="s">
        <v>74</v>
      </c>
      <c r="E507" s="11" t="s">
        <v>804</v>
      </c>
      <c r="F507" s="79">
        <v>750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6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</row>
    <row r="508" spans="1:97" s="8" customFormat="1" x14ac:dyDescent="0.25">
      <c r="A508" s="63">
        <v>507</v>
      </c>
      <c r="B508" s="11" t="s">
        <v>94</v>
      </c>
      <c r="C508" s="11" t="s">
        <v>634</v>
      </c>
      <c r="D508" s="11" t="s">
        <v>74</v>
      </c>
      <c r="E508" s="11" t="s">
        <v>805</v>
      </c>
      <c r="F508" s="79">
        <v>7500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6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</row>
    <row r="509" spans="1:97" s="8" customFormat="1" x14ac:dyDescent="0.25">
      <c r="A509" s="63">
        <v>508</v>
      </c>
      <c r="B509" s="11" t="s">
        <v>94</v>
      </c>
      <c r="C509" s="11" t="s">
        <v>634</v>
      </c>
      <c r="D509" s="11" t="s">
        <v>74</v>
      </c>
      <c r="E509" s="11" t="s">
        <v>806</v>
      </c>
      <c r="F509" s="79">
        <v>1000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6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</row>
    <row r="510" spans="1:97" s="8" customFormat="1" x14ac:dyDescent="0.25">
      <c r="A510" s="63">
        <v>509</v>
      </c>
      <c r="B510" s="11" t="s">
        <v>94</v>
      </c>
      <c r="C510" s="11" t="s">
        <v>634</v>
      </c>
      <c r="D510" s="11" t="s">
        <v>74</v>
      </c>
      <c r="E510" s="11" t="s">
        <v>807</v>
      </c>
      <c r="F510" s="79">
        <v>1500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6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</row>
    <row r="511" spans="1:97" s="8" customFormat="1" x14ac:dyDescent="0.25">
      <c r="A511" s="63">
        <v>510</v>
      </c>
      <c r="B511" s="11" t="s">
        <v>94</v>
      </c>
      <c r="C511" s="11" t="s">
        <v>634</v>
      </c>
      <c r="D511" s="11" t="s">
        <v>74</v>
      </c>
      <c r="E511" s="11" t="s">
        <v>808</v>
      </c>
      <c r="F511" s="79">
        <v>375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6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</row>
    <row r="512" spans="1:97" s="8" customFormat="1" x14ac:dyDescent="0.25">
      <c r="A512" s="63">
        <v>511</v>
      </c>
      <c r="B512" s="11" t="s">
        <v>94</v>
      </c>
      <c r="C512" s="11" t="s">
        <v>634</v>
      </c>
      <c r="D512" s="11" t="s">
        <v>74</v>
      </c>
      <c r="E512" s="11" t="s">
        <v>809</v>
      </c>
      <c r="F512" s="79">
        <v>3750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6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</row>
    <row r="513" spans="1:97" s="8" customFormat="1" x14ac:dyDescent="0.25">
      <c r="A513" s="63">
        <v>512</v>
      </c>
      <c r="B513" s="11" t="s">
        <v>94</v>
      </c>
      <c r="C513" s="11" t="s">
        <v>634</v>
      </c>
      <c r="D513" s="11" t="s">
        <v>74</v>
      </c>
      <c r="E513" s="11" t="s">
        <v>810</v>
      </c>
      <c r="F513" s="79">
        <v>500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6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</row>
    <row r="514" spans="1:97" s="8" customFormat="1" x14ac:dyDescent="0.25">
      <c r="A514" s="63">
        <v>513</v>
      </c>
      <c r="B514" s="11" t="s">
        <v>94</v>
      </c>
      <c r="C514" s="11" t="s">
        <v>634</v>
      </c>
      <c r="D514" s="11" t="s">
        <v>74</v>
      </c>
      <c r="E514" s="11" t="s">
        <v>811</v>
      </c>
      <c r="F514" s="79">
        <v>15000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6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</row>
    <row r="515" spans="1:97" s="8" customFormat="1" x14ac:dyDescent="0.25">
      <c r="A515" s="63">
        <v>514</v>
      </c>
      <c r="B515" s="11" t="s">
        <v>94</v>
      </c>
      <c r="C515" s="11" t="s">
        <v>634</v>
      </c>
      <c r="D515" s="11" t="s">
        <v>74</v>
      </c>
      <c r="E515" s="11" t="s">
        <v>812</v>
      </c>
      <c r="F515" s="79">
        <v>20000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6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</row>
    <row r="516" spans="1:97" s="8" customFormat="1" x14ac:dyDescent="0.25">
      <c r="A516" s="63">
        <v>515</v>
      </c>
      <c r="B516" s="11" t="s">
        <v>94</v>
      </c>
      <c r="C516" s="11" t="s">
        <v>622</v>
      </c>
      <c r="D516" s="11" t="s">
        <v>74</v>
      </c>
      <c r="E516" s="11" t="s">
        <v>813</v>
      </c>
      <c r="F516" s="79">
        <v>3500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6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</row>
    <row r="517" spans="1:97" s="8" customFormat="1" x14ac:dyDescent="0.25">
      <c r="A517" s="63">
        <v>516</v>
      </c>
      <c r="B517" s="11" t="s">
        <v>94</v>
      </c>
      <c r="C517" s="11" t="s">
        <v>622</v>
      </c>
      <c r="D517" s="11" t="s">
        <v>74</v>
      </c>
      <c r="E517" s="11" t="s">
        <v>814</v>
      </c>
      <c r="F517" s="79">
        <v>7500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6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</row>
    <row r="518" spans="1:97" s="8" customFormat="1" x14ac:dyDescent="0.25">
      <c r="A518" s="63">
        <v>517</v>
      </c>
      <c r="B518" s="11" t="s">
        <v>94</v>
      </c>
      <c r="C518" s="11" t="s">
        <v>622</v>
      </c>
      <c r="D518" s="11" t="s">
        <v>74</v>
      </c>
      <c r="E518" s="11" t="s">
        <v>815</v>
      </c>
      <c r="F518" s="79">
        <v>2000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6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</row>
    <row r="519" spans="1:97" s="8" customFormat="1" x14ac:dyDescent="0.25">
      <c r="A519" s="63">
        <v>518</v>
      </c>
      <c r="B519" s="11" t="s">
        <v>94</v>
      </c>
      <c r="C519" s="11" t="s">
        <v>618</v>
      </c>
      <c r="D519" s="11" t="s">
        <v>75</v>
      </c>
      <c r="E519" s="11" t="s">
        <v>816</v>
      </c>
      <c r="F519" s="79">
        <v>150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6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</row>
    <row r="520" spans="1:97" s="8" customFormat="1" x14ac:dyDescent="0.25">
      <c r="A520" s="63">
        <v>519</v>
      </c>
      <c r="B520" s="11" t="s">
        <v>94</v>
      </c>
      <c r="C520" s="11" t="s">
        <v>340</v>
      </c>
      <c r="D520" s="11" t="s">
        <v>75</v>
      </c>
      <c r="E520" s="11" t="s">
        <v>817</v>
      </c>
      <c r="F520" s="79">
        <v>50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6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</row>
    <row r="521" spans="1:97" s="8" customFormat="1" x14ac:dyDescent="0.25">
      <c r="A521" s="63">
        <v>520</v>
      </c>
      <c r="B521" s="11" t="s">
        <v>94</v>
      </c>
      <c r="C521" s="11" t="s">
        <v>618</v>
      </c>
      <c r="D521" s="11" t="s">
        <v>75</v>
      </c>
      <c r="E521" s="11" t="s">
        <v>77</v>
      </c>
      <c r="F521" s="79">
        <v>3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6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</row>
    <row r="522" spans="1:97" s="8" customFormat="1" x14ac:dyDescent="0.25">
      <c r="A522" s="63">
        <v>521</v>
      </c>
      <c r="B522" s="11" t="s">
        <v>94</v>
      </c>
      <c r="C522" s="11" t="s">
        <v>618</v>
      </c>
      <c r="D522" s="11" t="s">
        <v>75</v>
      </c>
      <c r="E522" s="11" t="s">
        <v>95</v>
      </c>
      <c r="F522" s="79">
        <v>3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6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</row>
    <row r="523" spans="1:97" s="8" customFormat="1" x14ac:dyDescent="0.25">
      <c r="A523" s="63">
        <v>522</v>
      </c>
      <c r="B523" s="11" t="s">
        <v>94</v>
      </c>
      <c r="C523" s="11" t="s">
        <v>340</v>
      </c>
      <c r="D523" s="11" t="s">
        <v>75</v>
      </c>
      <c r="E523" s="11" t="s">
        <v>78</v>
      </c>
      <c r="F523" s="79">
        <v>0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6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</row>
    <row r="524" spans="1:97" s="8" customFormat="1" x14ac:dyDescent="0.25">
      <c r="A524" s="63">
        <v>523</v>
      </c>
      <c r="B524" s="11" t="s">
        <v>94</v>
      </c>
      <c r="C524" s="11" t="s">
        <v>818</v>
      </c>
      <c r="D524" s="11" t="s">
        <v>75</v>
      </c>
      <c r="E524" s="11" t="s">
        <v>819</v>
      </c>
      <c r="F524" s="79">
        <v>350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6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</row>
    <row r="525" spans="1:97" s="8" customFormat="1" x14ac:dyDescent="0.25">
      <c r="A525" s="63">
        <v>524</v>
      </c>
      <c r="B525" s="11" t="s">
        <v>94</v>
      </c>
      <c r="C525" s="11" t="s">
        <v>820</v>
      </c>
      <c r="D525" s="11" t="s">
        <v>75</v>
      </c>
      <c r="E525" s="11" t="s">
        <v>821</v>
      </c>
      <c r="F525" s="79">
        <v>250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6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</row>
    <row r="526" spans="1:97" s="8" customFormat="1" x14ac:dyDescent="0.25">
      <c r="A526" s="63">
        <v>525</v>
      </c>
      <c r="B526" s="11" t="s">
        <v>94</v>
      </c>
      <c r="C526" s="11" t="s">
        <v>345</v>
      </c>
      <c r="D526" s="11" t="s">
        <v>75</v>
      </c>
      <c r="E526" s="11" t="s">
        <v>347</v>
      </c>
      <c r="F526" s="79">
        <v>0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6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</row>
    <row r="527" spans="1:97" s="8" customFormat="1" x14ac:dyDescent="0.25">
      <c r="A527" s="63">
        <v>526</v>
      </c>
      <c r="B527" s="11" t="s">
        <v>94</v>
      </c>
      <c r="C527" s="11" t="s">
        <v>345</v>
      </c>
      <c r="D527" s="11" t="s">
        <v>75</v>
      </c>
      <c r="E527" s="11" t="s">
        <v>348</v>
      </c>
      <c r="F527" s="79">
        <v>0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6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</row>
    <row r="528" spans="1:97" s="8" customFormat="1" x14ac:dyDescent="0.25">
      <c r="A528" s="63">
        <v>527</v>
      </c>
      <c r="B528" s="11" t="s">
        <v>94</v>
      </c>
      <c r="C528" s="11" t="s">
        <v>345</v>
      </c>
      <c r="D528" s="11" t="s">
        <v>75</v>
      </c>
      <c r="E528" s="11" t="s">
        <v>346</v>
      </c>
      <c r="F528" s="79">
        <v>0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6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</row>
    <row r="529" spans="1:98" s="8" customFormat="1" x14ac:dyDescent="0.25">
      <c r="A529" s="63">
        <v>528</v>
      </c>
      <c r="B529" s="11" t="s">
        <v>94</v>
      </c>
      <c r="C529" s="11" t="s">
        <v>618</v>
      </c>
      <c r="D529" s="11" t="s">
        <v>75</v>
      </c>
      <c r="E529" s="11" t="s">
        <v>822</v>
      </c>
      <c r="F529" s="79">
        <v>3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6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</row>
    <row r="530" spans="1:98" s="8" customFormat="1" x14ac:dyDescent="0.25">
      <c r="A530" s="63">
        <v>529</v>
      </c>
      <c r="B530" s="11" t="s">
        <v>94</v>
      </c>
      <c r="C530" s="11" t="s">
        <v>349</v>
      </c>
      <c r="D530" s="11" t="s">
        <v>82</v>
      </c>
      <c r="E530" s="11" t="s">
        <v>83</v>
      </c>
      <c r="F530" s="79">
        <v>0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6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</row>
    <row r="531" spans="1:98" s="9" customFormat="1" x14ac:dyDescent="0.25">
      <c r="A531" s="63">
        <v>530</v>
      </c>
      <c r="B531" s="11" t="s">
        <v>94</v>
      </c>
      <c r="C531" s="11" t="s">
        <v>823</v>
      </c>
      <c r="D531" s="11" t="s">
        <v>82</v>
      </c>
      <c r="E531" s="11" t="s">
        <v>615</v>
      </c>
      <c r="F531" s="79">
        <v>100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6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</row>
    <row r="532" spans="1:98" s="9" customFormat="1" x14ac:dyDescent="0.25">
      <c r="A532" s="63">
        <v>531</v>
      </c>
      <c r="B532" s="11" t="s">
        <v>94</v>
      </c>
      <c r="C532" s="11" t="s">
        <v>824</v>
      </c>
      <c r="D532" s="11" t="s">
        <v>82</v>
      </c>
      <c r="E532" s="11" t="s">
        <v>825</v>
      </c>
      <c r="F532" s="79">
        <v>0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6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</row>
    <row r="533" spans="1:98" s="9" customFormat="1" x14ac:dyDescent="0.25">
      <c r="A533" s="63">
        <v>532</v>
      </c>
      <c r="B533" s="11" t="s">
        <v>94</v>
      </c>
      <c r="C533" s="11" t="s">
        <v>824</v>
      </c>
      <c r="D533" s="11" t="s">
        <v>82</v>
      </c>
      <c r="E533" s="11" t="s">
        <v>826</v>
      </c>
      <c r="F533" s="79">
        <v>250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6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</row>
    <row r="534" spans="1:98" s="9" customFormat="1" x14ac:dyDescent="0.25">
      <c r="A534" s="63">
        <v>533</v>
      </c>
      <c r="B534" s="11" t="s">
        <v>94</v>
      </c>
      <c r="C534" s="11" t="s">
        <v>350</v>
      </c>
      <c r="D534" s="11" t="s">
        <v>82</v>
      </c>
      <c r="E534" s="11" t="s">
        <v>85</v>
      </c>
      <c r="F534" s="79">
        <v>100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6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</row>
    <row r="535" spans="1:98" s="9" customFormat="1" x14ac:dyDescent="0.25">
      <c r="A535" s="63">
        <v>534</v>
      </c>
      <c r="B535" s="11" t="s">
        <v>94</v>
      </c>
      <c r="C535" s="11" t="s">
        <v>350</v>
      </c>
      <c r="D535" s="11" t="s">
        <v>82</v>
      </c>
      <c r="E535" s="11" t="s">
        <v>84</v>
      </c>
      <c r="F535" s="79">
        <v>400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6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</row>
    <row r="536" spans="1:98" s="9" customFormat="1" x14ac:dyDescent="0.25">
      <c r="A536" s="63">
        <v>535</v>
      </c>
      <c r="B536" s="11" t="s">
        <v>94</v>
      </c>
      <c r="C536" s="11" t="s">
        <v>350</v>
      </c>
      <c r="D536" s="11" t="s">
        <v>82</v>
      </c>
      <c r="E536" s="11" t="s">
        <v>614</v>
      </c>
      <c r="F536" s="79">
        <v>600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6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</row>
    <row r="537" spans="1:98" s="9" customFormat="1" x14ac:dyDescent="0.25">
      <c r="A537" s="63">
        <v>536</v>
      </c>
      <c r="B537" s="11" t="s">
        <v>94</v>
      </c>
      <c r="C537" s="11" t="s">
        <v>354</v>
      </c>
      <c r="D537" s="11" t="s">
        <v>82</v>
      </c>
      <c r="E537" s="11" t="s">
        <v>96</v>
      </c>
      <c r="F537" s="79">
        <v>300</v>
      </c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6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</row>
    <row r="538" spans="1:98" s="9" customFormat="1" x14ac:dyDescent="0.25">
      <c r="A538" s="63">
        <v>537</v>
      </c>
      <c r="B538" s="11" t="s">
        <v>94</v>
      </c>
      <c r="C538" s="11" t="s">
        <v>355</v>
      </c>
      <c r="D538" s="11" t="s">
        <v>82</v>
      </c>
      <c r="E538" s="11" t="s">
        <v>97</v>
      </c>
      <c r="F538" s="79">
        <v>700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6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</row>
    <row r="539" spans="1:98" s="9" customFormat="1" x14ac:dyDescent="0.25">
      <c r="A539" s="63">
        <v>538</v>
      </c>
      <c r="B539" s="11" t="s">
        <v>94</v>
      </c>
      <c r="C539" s="11" t="s">
        <v>356</v>
      </c>
      <c r="D539" s="11" t="s">
        <v>82</v>
      </c>
      <c r="E539" s="11" t="s">
        <v>98</v>
      </c>
      <c r="F539" s="79">
        <v>700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6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</row>
    <row r="540" spans="1:98" s="9" customFormat="1" x14ac:dyDescent="0.25">
      <c r="A540" s="63">
        <v>539</v>
      </c>
      <c r="B540" s="11" t="s">
        <v>94</v>
      </c>
      <c r="C540" s="11" t="s">
        <v>827</v>
      </c>
      <c r="D540" s="11" t="s">
        <v>86</v>
      </c>
      <c r="E540" s="11" t="s">
        <v>828</v>
      </c>
      <c r="F540" s="79">
        <v>250000</v>
      </c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6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</row>
    <row r="541" spans="1:98" s="9" customFormat="1" x14ac:dyDescent="0.25">
      <c r="A541" s="63">
        <v>540</v>
      </c>
      <c r="B541" s="11" t="s">
        <v>94</v>
      </c>
      <c r="C541" s="11" t="s">
        <v>829</v>
      </c>
      <c r="D541" s="11" t="s">
        <v>86</v>
      </c>
      <c r="E541" s="11" t="s">
        <v>830</v>
      </c>
      <c r="F541" s="79">
        <v>0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6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</row>
    <row r="542" spans="1:98" x14ac:dyDescent="0.25">
      <c r="A542" s="63">
        <v>541</v>
      </c>
      <c r="B542" s="11" t="s">
        <v>94</v>
      </c>
      <c r="C542" s="11" t="s">
        <v>831</v>
      </c>
      <c r="D542" s="11" t="s">
        <v>86</v>
      </c>
      <c r="E542" s="11" t="s">
        <v>832</v>
      </c>
      <c r="F542" s="79">
        <v>0</v>
      </c>
      <c r="AN542" s="6"/>
      <c r="CT542" s="4"/>
    </row>
    <row r="543" spans="1:98" x14ac:dyDescent="0.25">
      <c r="A543" s="64">
        <v>542</v>
      </c>
      <c r="B543" s="49" t="s">
        <v>99</v>
      </c>
      <c r="C543" s="49" t="s">
        <v>833</v>
      </c>
      <c r="D543" s="49" t="s">
        <v>0</v>
      </c>
      <c r="E543" s="49" t="s">
        <v>834</v>
      </c>
      <c r="F543" s="80">
        <v>3000</v>
      </c>
      <c r="AN543" s="6"/>
      <c r="CT543" s="4"/>
    </row>
    <row r="544" spans="1:98" s="5" customFormat="1" x14ac:dyDescent="0.25">
      <c r="A544" s="64">
        <v>543</v>
      </c>
      <c r="B544" s="49" t="s">
        <v>99</v>
      </c>
      <c r="C544" s="49" t="s">
        <v>835</v>
      </c>
      <c r="D544" s="49" t="s">
        <v>0</v>
      </c>
      <c r="E544" s="49" t="s">
        <v>836</v>
      </c>
      <c r="F544" s="80">
        <v>1500</v>
      </c>
    </row>
    <row r="545" spans="1:6" s="5" customFormat="1" x14ac:dyDescent="0.25">
      <c r="A545" s="64">
        <v>544</v>
      </c>
      <c r="B545" s="49" t="s">
        <v>99</v>
      </c>
      <c r="C545" s="49" t="s">
        <v>837</v>
      </c>
      <c r="D545" s="49" t="s">
        <v>1415</v>
      </c>
      <c r="E545" s="49" t="s">
        <v>838</v>
      </c>
      <c r="F545" s="80">
        <v>300</v>
      </c>
    </row>
    <row r="546" spans="1:6" s="5" customFormat="1" x14ac:dyDescent="0.25">
      <c r="A546" s="64">
        <v>545</v>
      </c>
      <c r="B546" s="49" t="s">
        <v>99</v>
      </c>
      <c r="C546" s="49" t="s">
        <v>839</v>
      </c>
      <c r="D546" s="49" t="s">
        <v>1415</v>
      </c>
      <c r="E546" s="49" t="s">
        <v>840</v>
      </c>
      <c r="F546" s="80">
        <v>500</v>
      </c>
    </row>
    <row r="547" spans="1:6" s="5" customFormat="1" x14ac:dyDescent="0.25">
      <c r="A547" s="64">
        <v>546</v>
      </c>
      <c r="B547" s="49" t="s">
        <v>99</v>
      </c>
      <c r="C547" s="49" t="s">
        <v>841</v>
      </c>
      <c r="D547" s="49" t="s">
        <v>74</v>
      </c>
      <c r="E547" s="49" t="s">
        <v>842</v>
      </c>
      <c r="F547" s="80">
        <v>1500</v>
      </c>
    </row>
    <row r="548" spans="1:6" s="5" customFormat="1" x14ac:dyDescent="0.25">
      <c r="A548" s="64">
        <v>547</v>
      </c>
      <c r="B548" s="49" t="s">
        <v>99</v>
      </c>
      <c r="C548" s="49" t="s">
        <v>843</v>
      </c>
      <c r="D548" s="49" t="s">
        <v>74</v>
      </c>
      <c r="E548" s="49" t="s">
        <v>844</v>
      </c>
      <c r="F548" s="80">
        <v>3000</v>
      </c>
    </row>
    <row r="549" spans="1:6" s="5" customFormat="1" x14ac:dyDescent="0.25">
      <c r="A549" s="64">
        <v>548</v>
      </c>
      <c r="B549" s="49" t="s">
        <v>99</v>
      </c>
      <c r="C549" s="49" t="s">
        <v>845</v>
      </c>
      <c r="D549" s="49" t="s">
        <v>74</v>
      </c>
      <c r="E549" s="49" t="s">
        <v>846</v>
      </c>
      <c r="F549" s="80">
        <v>3000</v>
      </c>
    </row>
    <row r="550" spans="1:6" s="5" customFormat="1" x14ac:dyDescent="0.25">
      <c r="A550" s="64">
        <v>549</v>
      </c>
      <c r="B550" s="49" t="s">
        <v>99</v>
      </c>
      <c r="C550" s="49" t="s">
        <v>340</v>
      </c>
      <c r="D550" s="49" t="s">
        <v>75</v>
      </c>
      <c r="E550" s="49" t="s">
        <v>816</v>
      </c>
      <c r="F550" s="80">
        <v>25</v>
      </c>
    </row>
    <row r="551" spans="1:6" s="5" customFormat="1" x14ac:dyDescent="0.25">
      <c r="A551" s="64">
        <v>550</v>
      </c>
      <c r="B551" s="49" t="s">
        <v>99</v>
      </c>
      <c r="C551" s="49" t="s">
        <v>340</v>
      </c>
      <c r="D551" s="49" t="s">
        <v>75</v>
      </c>
      <c r="E551" s="49" t="s">
        <v>847</v>
      </c>
      <c r="F551" s="80">
        <v>0</v>
      </c>
    </row>
    <row r="552" spans="1:6" s="5" customFormat="1" x14ac:dyDescent="0.25">
      <c r="A552" s="64">
        <v>551</v>
      </c>
      <c r="B552" s="49" t="s">
        <v>99</v>
      </c>
      <c r="C552" s="49" t="s">
        <v>340</v>
      </c>
      <c r="D552" s="49" t="s">
        <v>75</v>
      </c>
      <c r="E552" s="49" t="s">
        <v>79</v>
      </c>
      <c r="F552" s="80">
        <v>100</v>
      </c>
    </row>
    <row r="553" spans="1:6" s="5" customFormat="1" x14ac:dyDescent="0.25">
      <c r="A553" s="64">
        <v>552</v>
      </c>
      <c r="B553" s="49" t="s">
        <v>99</v>
      </c>
      <c r="C553" s="49" t="s">
        <v>848</v>
      </c>
      <c r="D553" s="49" t="s">
        <v>82</v>
      </c>
      <c r="E553" s="49" t="s">
        <v>83</v>
      </c>
      <c r="F553" s="80">
        <v>0</v>
      </c>
    </row>
    <row r="554" spans="1:6" s="5" customFormat="1" x14ac:dyDescent="0.25">
      <c r="A554" s="65">
        <v>553</v>
      </c>
      <c r="B554" s="50" t="s">
        <v>8</v>
      </c>
      <c r="C554" s="50" t="s">
        <v>849</v>
      </c>
      <c r="D554" s="50" t="s">
        <v>1415</v>
      </c>
      <c r="E554" s="50" t="s">
        <v>850</v>
      </c>
      <c r="F554" s="81">
        <v>2000</v>
      </c>
    </row>
    <row r="555" spans="1:6" s="5" customFormat="1" x14ac:dyDescent="0.25">
      <c r="A555" s="65">
        <v>554</v>
      </c>
      <c r="B555" s="50" t="s">
        <v>8</v>
      </c>
      <c r="C555" s="50" t="s">
        <v>853</v>
      </c>
      <c r="D555" s="50" t="s">
        <v>1415</v>
      </c>
      <c r="E555" s="50" t="s">
        <v>854</v>
      </c>
      <c r="F555" s="81">
        <v>1000</v>
      </c>
    </row>
    <row r="556" spans="1:6" s="5" customFormat="1" x14ac:dyDescent="0.25">
      <c r="A556" s="65">
        <v>555</v>
      </c>
      <c r="B556" s="50" t="s">
        <v>8</v>
      </c>
      <c r="C556" s="50" t="s">
        <v>851</v>
      </c>
      <c r="D556" s="50" t="s">
        <v>9</v>
      </c>
      <c r="E556" s="50" t="s">
        <v>852</v>
      </c>
      <c r="F556" s="81">
        <v>10000</v>
      </c>
    </row>
    <row r="557" spans="1:6" s="5" customFormat="1" x14ac:dyDescent="0.25">
      <c r="A557" s="12"/>
      <c r="F557" s="82"/>
    </row>
    <row r="558" spans="1:6" s="5" customFormat="1" x14ac:dyDescent="0.25">
      <c r="A558" s="12"/>
      <c r="F558" s="82"/>
    </row>
    <row r="559" spans="1:6" s="5" customFormat="1" x14ac:dyDescent="0.25">
      <c r="A559" s="12"/>
      <c r="F559" s="82"/>
    </row>
    <row r="560" spans="1:6" s="5" customFormat="1" x14ac:dyDescent="0.25">
      <c r="A560" s="12"/>
      <c r="F560" s="82"/>
    </row>
    <row r="561" spans="1:6" s="5" customFormat="1" x14ac:dyDescent="0.25">
      <c r="A561" s="12"/>
      <c r="F561" s="82"/>
    </row>
    <row r="562" spans="1:6" s="5" customFormat="1" x14ac:dyDescent="0.25">
      <c r="A562" s="12"/>
      <c r="F562" s="82"/>
    </row>
    <row r="563" spans="1:6" s="5" customFormat="1" x14ac:dyDescent="0.25">
      <c r="A563" s="12"/>
      <c r="F563" s="82"/>
    </row>
    <row r="564" spans="1:6" s="5" customFormat="1" x14ac:dyDescent="0.25">
      <c r="A564" s="12"/>
      <c r="F564" s="82"/>
    </row>
    <row r="565" spans="1:6" s="5" customFormat="1" x14ac:dyDescent="0.25">
      <c r="A565" s="12"/>
      <c r="F565" s="82"/>
    </row>
    <row r="566" spans="1:6" s="5" customFormat="1" x14ac:dyDescent="0.25">
      <c r="A566" s="12"/>
      <c r="F566" s="82"/>
    </row>
    <row r="567" spans="1:6" s="5" customFormat="1" x14ac:dyDescent="0.25">
      <c r="A567" s="12"/>
      <c r="F567" s="82"/>
    </row>
    <row r="568" spans="1:6" s="5" customFormat="1" x14ac:dyDescent="0.25">
      <c r="A568" s="12"/>
      <c r="F568" s="82"/>
    </row>
    <row r="569" spans="1:6" s="5" customFormat="1" x14ac:dyDescent="0.25">
      <c r="A569" s="12"/>
      <c r="F569" s="82"/>
    </row>
    <row r="570" spans="1:6" s="5" customFormat="1" x14ac:dyDescent="0.25">
      <c r="A570" s="12"/>
      <c r="F570" s="82"/>
    </row>
    <row r="571" spans="1:6" s="5" customFormat="1" x14ac:dyDescent="0.25">
      <c r="A571" s="12"/>
      <c r="F571" s="82"/>
    </row>
    <row r="572" spans="1:6" s="5" customFormat="1" x14ac:dyDescent="0.25">
      <c r="A572" s="12"/>
      <c r="F572" s="82"/>
    </row>
    <row r="573" spans="1:6" s="5" customFormat="1" x14ac:dyDescent="0.25">
      <c r="A573" s="12"/>
      <c r="F573" s="82"/>
    </row>
    <row r="574" spans="1:6" s="5" customFormat="1" x14ac:dyDescent="0.25">
      <c r="A574" s="12"/>
      <c r="F574" s="82"/>
    </row>
    <row r="575" spans="1:6" s="5" customFormat="1" x14ac:dyDescent="0.25">
      <c r="A575" s="12"/>
      <c r="F575" s="82"/>
    </row>
    <row r="576" spans="1:6" s="5" customFormat="1" x14ac:dyDescent="0.25">
      <c r="A576" s="12"/>
      <c r="F576" s="82"/>
    </row>
    <row r="577" spans="1:6" s="5" customFormat="1" x14ac:dyDescent="0.25">
      <c r="A577" s="12"/>
      <c r="F577" s="82"/>
    </row>
    <row r="578" spans="1:6" s="5" customFormat="1" x14ac:dyDescent="0.25">
      <c r="A578" s="12"/>
      <c r="F578" s="82"/>
    </row>
    <row r="579" spans="1:6" s="5" customFormat="1" x14ac:dyDescent="0.25">
      <c r="A579" s="12"/>
      <c r="F579" s="82"/>
    </row>
    <row r="580" spans="1:6" s="5" customFormat="1" x14ac:dyDescent="0.25">
      <c r="A580" s="12"/>
      <c r="F580" s="82"/>
    </row>
    <row r="581" spans="1:6" s="5" customFormat="1" x14ac:dyDescent="0.25">
      <c r="A581" s="12"/>
      <c r="F581" s="82"/>
    </row>
    <row r="582" spans="1:6" s="5" customFormat="1" x14ac:dyDescent="0.25">
      <c r="A582" s="12"/>
      <c r="F582" s="82"/>
    </row>
    <row r="583" spans="1:6" s="5" customFormat="1" x14ac:dyDescent="0.25">
      <c r="A583" s="12"/>
      <c r="F583" s="82"/>
    </row>
    <row r="584" spans="1:6" s="5" customFormat="1" x14ac:dyDescent="0.25">
      <c r="A584" s="12"/>
      <c r="F584" s="82"/>
    </row>
    <row r="585" spans="1:6" s="5" customFormat="1" x14ac:dyDescent="0.25">
      <c r="A585" s="12"/>
      <c r="F585" s="82"/>
    </row>
    <row r="586" spans="1:6" s="5" customFormat="1" x14ac:dyDescent="0.25">
      <c r="A586" s="12"/>
      <c r="F586" s="82"/>
    </row>
    <row r="587" spans="1:6" s="5" customFormat="1" x14ac:dyDescent="0.25">
      <c r="A587" s="12"/>
      <c r="F587" s="82"/>
    </row>
    <row r="588" spans="1:6" s="5" customFormat="1" x14ac:dyDescent="0.25">
      <c r="A588" s="12"/>
      <c r="F588" s="82"/>
    </row>
    <row r="589" spans="1:6" s="5" customFormat="1" x14ac:dyDescent="0.25">
      <c r="A589" s="12"/>
      <c r="F589" s="82"/>
    </row>
    <row r="590" spans="1:6" s="5" customFormat="1" x14ac:dyDescent="0.25">
      <c r="A590" s="12"/>
      <c r="F590" s="82"/>
    </row>
    <row r="591" spans="1:6" s="5" customFormat="1" x14ac:dyDescent="0.25">
      <c r="A591" s="12"/>
      <c r="F591" s="82"/>
    </row>
    <row r="592" spans="1:6" s="5" customFormat="1" x14ac:dyDescent="0.25">
      <c r="A592" s="12"/>
      <c r="F592" s="82"/>
    </row>
    <row r="593" spans="1:6" s="5" customFormat="1" x14ac:dyDescent="0.25">
      <c r="A593" s="12"/>
      <c r="F593" s="82"/>
    </row>
    <row r="594" spans="1:6" s="5" customFormat="1" x14ac:dyDescent="0.25">
      <c r="A594" s="12"/>
      <c r="F594" s="82"/>
    </row>
    <row r="595" spans="1:6" s="5" customFormat="1" x14ac:dyDescent="0.25">
      <c r="A595" s="12"/>
      <c r="F595" s="82"/>
    </row>
    <row r="596" spans="1:6" s="5" customFormat="1" x14ac:dyDescent="0.25">
      <c r="A596" s="12"/>
      <c r="F596" s="82"/>
    </row>
    <row r="597" spans="1:6" s="5" customFormat="1" x14ac:dyDescent="0.25">
      <c r="A597" s="12"/>
      <c r="F597" s="82"/>
    </row>
    <row r="598" spans="1:6" s="5" customFormat="1" x14ac:dyDescent="0.25">
      <c r="A598" s="12"/>
      <c r="F598" s="82"/>
    </row>
    <row r="599" spans="1:6" s="5" customFormat="1" x14ac:dyDescent="0.25">
      <c r="A599" s="12"/>
      <c r="F599" s="82"/>
    </row>
    <row r="600" spans="1:6" s="5" customFormat="1" x14ac:dyDescent="0.25">
      <c r="A600" s="12"/>
      <c r="F600" s="82"/>
    </row>
    <row r="601" spans="1:6" s="5" customFormat="1" x14ac:dyDescent="0.25">
      <c r="A601" s="12"/>
      <c r="F601" s="82"/>
    </row>
    <row r="602" spans="1:6" s="5" customFormat="1" x14ac:dyDescent="0.25">
      <c r="A602" s="12"/>
      <c r="F602" s="82"/>
    </row>
    <row r="603" spans="1:6" s="5" customFormat="1" x14ac:dyDescent="0.25">
      <c r="A603" s="12"/>
      <c r="F603" s="82"/>
    </row>
    <row r="604" spans="1:6" s="5" customFormat="1" x14ac:dyDescent="0.25">
      <c r="A604" s="12"/>
      <c r="F604" s="82"/>
    </row>
    <row r="605" spans="1:6" s="5" customFormat="1" x14ac:dyDescent="0.25">
      <c r="A605" s="12"/>
      <c r="F605" s="82"/>
    </row>
    <row r="606" spans="1:6" s="5" customFormat="1" x14ac:dyDescent="0.25">
      <c r="A606" s="12"/>
      <c r="F606" s="82"/>
    </row>
    <row r="607" spans="1:6" s="5" customFormat="1" x14ac:dyDescent="0.25">
      <c r="A607" s="12"/>
      <c r="F607" s="82"/>
    </row>
    <row r="608" spans="1:6" s="5" customFormat="1" x14ac:dyDescent="0.25">
      <c r="A608" s="12"/>
      <c r="F608" s="82"/>
    </row>
    <row r="609" spans="1:6" s="5" customFormat="1" x14ac:dyDescent="0.25">
      <c r="A609" s="12"/>
      <c r="F609" s="82"/>
    </row>
    <row r="610" spans="1:6" s="5" customFormat="1" x14ac:dyDescent="0.25">
      <c r="A610" s="12"/>
      <c r="F610" s="82"/>
    </row>
    <row r="611" spans="1:6" s="5" customFormat="1" x14ac:dyDescent="0.25">
      <c r="A611" s="12"/>
      <c r="F611" s="82"/>
    </row>
    <row r="612" spans="1:6" s="5" customFormat="1" x14ac:dyDescent="0.25">
      <c r="A612" s="12"/>
      <c r="F612" s="82"/>
    </row>
    <row r="613" spans="1:6" s="5" customFormat="1" x14ac:dyDescent="0.25">
      <c r="A613" s="12"/>
      <c r="F613" s="82"/>
    </row>
    <row r="614" spans="1:6" s="5" customFormat="1" x14ac:dyDescent="0.25">
      <c r="A614" s="12"/>
      <c r="F614" s="82"/>
    </row>
    <row r="615" spans="1:6" s="5" customFormat="1" x14ac:dyDescent="0.25">
      <c r="A615" s="12"/>
      <c r="F615" s="82"/>
    </row>
    <row r="616" spans="1:6" s="5" customFormat="1" x14ac:dyDescent="0.25">
      <c r="A616" s="12"/>
      <c r="F616" s="82"/>
    </row>
    <row r="617" spans="1:6" s="5" customFormat="1" x14ac:dyDescent="0.25">
      <c r="A617" s="12"/>
      <c r="F617" s="82"/>
    </row>
    <row r="618" spans="1:6" s="5" customFormat="1" x14ac:dyDescent="0.25">
      <c r="A618" s="12"/>
      <c r="F618" s="82"/>
    </row>
    <row r="619" spans="1:6" s="5" customFormat="1" x14ac:dyDescent="0.25">
      <c r="A619" s="12"/>
      <c r="F619" s="82"/>
    </row>
    <row r="620" spans="1:6" s="5" customFormat="1" x14ac:dyDescent="0.25">
      <c r="A620" s="12"/>
      <c r="F620" s="82"/>
    </row>
    <row r="621" spans="1:6" s="5" customFormat="1" x14ac:dyDescent="0.25">
      <c r="A621" s="12"/>
      <c r="F621" s="82"/>
    </row>
    <row r="622" spans="1:6" s="5" customFormat="1" x14ac:dyDescent="0.25">
      <c r="A622" s="12"/>
      <c r="F622" s="82"/>
    </row>
    <row r="623" spans="1:6" s="5" customFormat="1" x14ac:dyDescent="0.25">
      <c r="A623" s="12"/>
      <c r="F623" s="82"/>
    </row>
    <row r="624" spans="1:6" s="5" customFormat="1" x14ac:dyDescent="0.25">
      <c r="A624" s="12"/>
      <c r="F624" s="82"/>
    </row>
    <row r="625" spans="1:6" s="5" customFormat="1" x14ac:dyDescent="0.25">
      <c r="A625" s="12"/>
      <c r="F625" s="82"/>
    </row>
    <row r="626" spans="1:6" s="5" customFormat="1" x14ac:dyDescent="0.25">
      <c r="A626" s="12"/>
      <c r="F626" s="82"/>
    </row>
    <row r="627" spans="1:6" s="5" customFormat="1" x14ac:dyDescent="0.25">
      <c r="A627" s="12"/>
      <c r="F627" s="82"/>
    </row>
    <row r="628" spans="1:6" s="5" customFormat="1" x14ac:dyDescent="0.25">
      <c r="A628" s="12"/>
      <c r="F628" s="82"/>
    </row>
    <row r="629" spans="1:6" s="5" customFormat="1" x14ac:dyDescent="0.25">
      <c r="A629" s="12"/>
      <c r="F629" s="82"/>
    </row>
    <row r="630" spans="1:6" s="5" customFormat="1" x14ac:dyDescent="0.25">
      <c r="A630" s="12"/>
      <c r="F630" s="82"/>
    </row>
    <row r="631" spans="1:6" s="5" customFormat="1" x14ac:dyDescent="0.25">
      <c r="A631" s="12"/>
      <c r="F631" s="82"/>
    </row>
    <row r="632" spans="1:6" s="5" customFormat="1" x14ac:dyDescent="0.25">
      <c r="A632" s="12"/>
      <c r="F632" s="82"/>
    </row>
    <row r="633" spans="1:6" s="5" customFormat="1" x14ac:dyDescent="0.25">
      <c r="A633" s="12"/>
      <c r="F633" s="82"/>
    </row>
    <row r="634" spans="1:6" s="5" customFormat="1" x14ac:dyDescent="0.25">
      <c r="A634" s="12"/>
      <c r="F634" s="82"/>
    </row>
    <row r="635" spans="1:6" s="5" customFormat="1" x14ac:dyDescent="0.25">
      <c r="A635" s="12"/>
      <c r="F635" s="82"/>
    </row>
    <row r="636" spans="1:6" s="5" customFormat="1" x14ac:dyDescent="0.25">
      <c r="A636" s="12"/>
      <c r="F636" s="82"/>
    </row>
    <row r="637" spans="1:6" s="5" customFormat="1" x14ac:dyDescent="0.25">
      <c r="A637" s="12"/>
      <c r="F637" s="82"/>
    </row>
    <row r="638" spans="1:6" s="5" customFormat="1" x14ac:dyDescent="0.25">
      <c r="A638" s="12"/>
      <c r="F638" s="82"/>
    </row>
    <row r="639" spans="1:6" s="5" customFormat="1" x14ac:dyDescent="0.25">
      <c r="A639" s="12"/>
      <c r="F639" s="82"/>
    </row>
    <row r="640" spans="1:6" s="5" customFormat="1" x14ac:dyDescent="0.25">
      <c r="A640" s="12"/>
      <c r="F640" s="82"/>
    </row>
    <row r="641" spans="1:6" s="5" customFormat="1" x14ac:dyDescent="0.25">
      <c r="A641" s="12"/>
      <c r="F641" s="82"/>
    </row>
    <row r="642" spans="1:6" s="5" customFormat="1" x14ac:dyDescent="0.25">
      <c r="A642" s="12"/>
      <c r="F642" s="82"/>
    </row>
    <row r="643" spans="1:6" s="5" customFormat="1" x14ac:dyDescent="0.25">
      <c r="A643" s="12"/>
      <c r="F643" s="82"/>
    </row>
    <row r="644" spans="1:6" s="5" customFormat="1" x14ac:dyDescent="0.25">
      <c r="A644" s="12"/>
      <c r="F644" s="82"/>
    </row>
    <row r="645" spans="1:6" s="5" customFormat="1" x14ac:dyDescent="0.25">
      <c r="A645" s="12"/>
      <c r="F645" s="82"/>
    </row>
    <row r="646" spans="1:6" s="5" customFormat="1" x14ac:dyDescent="0.25">
      <c r="A646" s="12"/>
      <c r="F646" s="82"/>
    </row>
    <row r="647" spans="1:6" s="5" customFormat="1" x14ac:dyDescent="0.25">
      <c r="A647" s="12"/>
      <c r="F647" s="82"/>
    </row>
    <row r="648" spans="1:6" s="5" customFormat="1" x14ac:dyDescent="0.25">
      <c r="A648" s="12"/>
      <c r="F648" s="82"/>
    </row>
    <row r="649" spans="1:6" s="5" customFormat="1" x14ac:dyDescent="0.25">
      <c r="A649" s="12"/>
      <c r="F649" s="82"/>
    </row>
    <row r="650" spans="1:6" s="5" customFormat="1" x14ac:dyDescent="0.25">
      <c r="A650" s="12"/>
      <c r="F650" s="82"/>
    </row>
    <row r="651" spans="1:6" s="5" customFormat="1" x14ac:dyDescent="0.25">
      <c r="A651" s="12"/>
      <c r="F651" s="82"/>
    </row>
    <row r="652" spans="1:6" s="5" customFormat="1" x14ac:dyDescent="0.25">
      <c r="A652" s="12"/>
      <c r="F652" s="82"/>
    </row>
    <row r="653" spans="1:6" s="5" customFormat="1" x14ac:dyDescent="0.25">
      <c r="A653" s="12"/>
      <c r="F653" s="82"/>
    </row>
    <row r="654" spans="1:6" s="5" customFormat="1" x14ac:dyDescent="0.25">
      <c r="A654" s="12"/>
      <c r="F654" s="82"/>
    </row>
    <row r="655" spans="1:6" s="5" customFormat="1" x14ac:dyDescent="0.25">
      <c r="A655" s="12"/>
      <c r="F655" s="82"/>
    </row>
    <row r="656" spans="1:6" s="5" customFormat="1" x14ac:dyDescent="0.25">
      <c r="A656" s="12"/>
      <c r="F656" s="82"/>
    </row>
    <row r="657" spans="1:6" s="5" customFormat="1" x14ac:dyDescent="0.25">
      <c r="A657" s="12"/>
      <c r="F657" s="82"/>
    </row>
    <row r="658" spans="1:6" s="5" customFormat="1" x14ac:dyDescent="0.25">
      <c r="A658" s="12"/>
      <c r="F658" s="82"/>
    </row>
    <row r="659" spans="1:6" s="5" customFormat="1" x14ac:dyDescent="0.25">
      <c r="A659" s="12"/>
      <c r="F659" s="82"/>
    </row>
    <row r="660" spans="1:6" s="5" customFormat="1" x14ac:dyDescent="0.25">
      <c r="A660" s="12"/>
      <c r="F660" s="82"/>
    </row>
    <row r="661" spans="1:6" s="5" customFormat="1" x14ac:dyDescent="0.25">
      <c r="A661" s="12"/>
      <c r="F661" s="82"/>
    </row>
    <row r="662" spans="1:6" s="5" customFormat="1" x14ac:dyDescent="0.25">
      <c r="A662" s="12"/>
      <c r="F662" s="82"/>
    </row>
    <row r="663" spans="1:6" s="5" customFormat="1" x14ac:dyDescent="0.25">
      <c r="A663" s="12"/>
      <c r="F663" s="82"/>
    </row>
    <row r="664" spans="1:6" s="5" customFormat="1" x14ac:dyDescent="0.25">
      <c r="A664" s="12"/>
      <c r="F664" s="82"/>
    </row>
    <row r="665" spans="1:6" s="5" customFormat="1" x14ac:dyDescent="0.25">
      <c r="A665" s="12"/>
      <c r="F665" s="82"/>
    </row>
    <row r="666" spans="1:6" s="5" customFormat="1" x14ac:dyDescent="0.25">
      <c r="A666" s="12"/>
      <c r="F666" s="82"/>
    </row>
    <row r="667" spans="1:6" s="5" customFormat="1" x14ac:dyDescent="0.25">
      <c r="A667" s="12"/>
      <c r="F667" s="82"/>
    </row>
    <row r="668" spans="1:6" s="5" customFormat="1" x14ac:dyDescent="0.25">
      <c r="A668" s="12"/>
      <c r="F668" s="82"/>
    </row>
    <row r="669" spans="1:6" s="5" customFormat="1" x14ac:dyDescent="0.25">
      <c r="A669" s="12"/>
      <c r="F669" s="82"/>
    </row>
    <row r="670" spans="1:6" s="5" customFormat="1" x14ac:dyDescent="0.25">
      <c r="A670" s="12"/>
      <c r="F670" s="82"/>
    </row>
    <row r="671" spans="1:6" s="5" customFormat="1" x14ac:dyDescent="0.25">
      <c r="A671" s="12"/>
      <c r="F671" s="82"/>
    </row>
    <row r="672" spans="1:6" s="5" customFormat="1" x14ac:dyDescent="0.25">
      <c r="A672" s="12"/>
      <c r="F672" s="82"/>
    </row>
    <row r="673" spans="1:6" s="5" customFormat="1" x14ac:dyDescent="0.25">
      <c r="A673" s="12"/>
      <c r="F673" s="82"/>
    </row>
    <row r="674" spans="1:6" s="5" customFormat="1" x14ac:dyDescent="0.25">
      <c r="A674" s="12"/>
      <c r="F674" s="82"/>
    </row>
    <row r="675" spans="1:6" s="5" customFormat="1" x14ac:dyDescent="0.25">
      <c r="A675" s="12"/>
      <c r="F675" s="82"/>
    </row>
    <row r="676" spans="1:6" s="5" customFormat="1" x14ac:dyDescent="0.25">
      <c r="A676" s="12"/>
      <c r="F676" s="82"/>
    </row>
    <row r="677" spans="1:6" s="5" customFormat="1" x14ac:dyDescent="0.25">
      <c r="A677" s="12"/>
      <c r="F677" s="82"/>
    </row>
    <row r="678" spans="1:6" s="5" customFormat="1" x14ac:dyDescent="0.25">
      <c r="A678" s="12"/>
      <c r="F678" s="82"/>
    </row>
    <row r="679" spans="1:6" s="5" customFormat="1" x14ac:dyDescent="0.25">
      <c r="A679" s="12"/>
      <c r="F679" s="82"/>
    </row>
    <row r="680" spans="1:6" s="5" customFormat="1" x14ac:dyDescent="0.25">
      <c r="A680" s="12"/>
      <c r="F680" s="82"/>
    </row>
    <row r="681" spans="1:6" s="5" customFormat="1" x14ac:dyDescent="0.25">
      <c r="A681" s="12"/>
      <c r="F681" s="82"/>
    </row>
    <row r="682" spans="1:6" s="5" customFormat="1" x14ac:dyDescent="0.25">
      <c r="A682" s="12"/>
      <c r="F682" s="82"/>
    </row>
    <row r="683" spans="1:6" s="5" customFormat="1" x14ac:dyDescent="0.25">
      <c r="A683" s="12"/>
      <c r="F683" s="82"/>
    </row>
    <row r="684" spans="1:6" s="5" customFormat="1" x14ac:dyDescent="0.25">
      <c r="A684" s="12"/>
      <c r="F684" s="82"/>
    </row>
    <row r="685" spans="1:6" s="5" customFormat="1" x14ac:dyDescent="0.25">
      <c r="A685" s="12"/>
      <c r="F685" s="82"/>
    </row>
    <row r="686" spans="1:6" s="5" customFormat="1" x14ac:dyDescent="0.25">
      <c r="A686" s="12"/>
      <c r="F686" s="82"/>
    </row>
    <row r="687" spans="1:6" s="5" customFormat="1" x14ac:dyDescent="0.25">
      <c r="A687" s="12"/>
      <c r="F687" s="82"/>
    </row>
    <row r="688" spans="1:6" s="5" customFormat="1" x14ac:dyDescent="0.25">
      <c r="A688" s="12"/>
      <c r="F688" s="82"/>
    </row>
    <row r="689" spans="1:6" s="5" customFormat="1" x14ac:dyDescent="0.25">
      <c r="A689" s="12"/>
      <c r="F689" s="82"/>
    </row>
    <row r="690" spans="1:6" s="5" customFormat="1" x14ac:dyDescent="0.25">
      <c r="A690" s="12"/>
      <c r="F690" s="82"/>
    </row>
    <row r="691" spans="1:6" s="5" customFormat="1" x14ac:dyDescent="0.25">
      <c r="A691" s="12"/>
      <c r="F691" s="82"/>
    </row>
    <row r="692" spans="1:6" s="5" customFormat="1" x14ac:dyDescent="0.25">
      <c r="A692" s="12"/>
      <c r="F692" s="82"/>
    </row>
    <row r="693" spans="1:6" s="5" customFormat="1" x14ac:dyDescent="0.25">
      <c r="A693" s="12"/>
      <c r="F693" s="82"/>
    </row>
    <row r="694" spans="1:6" s="5" customFormat="1" x14ac:dyDescent="0.25">
      <c r="A694" s="12"/>
      <c r="F694" s="82"/>
    </row>
    <row r="695" spans="1:6" s="5" customFormat="1" x14ac:dyDescent="0.25">
      <c r="A695" s="12"/>
      <c r="F695" s="82"/>
    </row>
    <row r="696" spans="1:6" s="5" customFormat="1" x14ac:dyDescent="0.25">
      <c r="A696" s="12"/>
      <c r="F696" s="82"/>
    </row>
    <row r="697" spans="1:6" s="5" customFormat="1" x14ac:dyDescent="0.25">
      <c r="A697" s="12"/>
      <c r="F697" s="82"/>
    </row>
    <row r="698" spans="1:6" s="5" customFormat="1" x14ac:dyDescent="0.25">
      <c r="A698" s="12"/>
      <c r="F698" s="82"/>
    </row>
    <row r="699" spans="1:6" s="5" customFormat="1" x14ac:dyDescent="0.25">
      <c r="A699" s="12"/>
      <c r="F699" s="82"/>
    </row>
    <row r="700" spans="1:6" s="5" customFormat="1" x14ac:dyDescent="0.25">
      <c r="A700" s="12"/>
      <c r="F700" s="82"/>
    </row>
    <row r="701" spans="1:6" s="5" customFormat="1" x14ac:dyDescent="0.25">
      <c r="A701" s="12"/>
      <c r="F701" s="82"/>
    </row>
    <row r="702" spans="1:6" s="5" customFormat="1" x14ac:dyDescent="0.25">
      <c r="A702" s="12"/>
      <c r="F702" s="82"/>
    </row>
    <row r="703" spans="1:6" s="5" customFormat="1" x14ac:dyDescent="0.25">
      <c r="A703" s="12"/>
      <c r="F703" s="82"/>
    </row>
    <row r="704" spans="1:6" s="5" customFormat="1" x14ac:dyDescent="0.25">
      <c r="A704" s="12"/>
      <c r="F704" s="82"/>
    </row>
    <row r="705" spans="1:6" s="5" customFormat="1" x14ac:dyDescent="0.25">
      <c r="A705" s="12"/>
      <c r="F705" s="82"/>
    </row>
    <row r="706" spans="1:6" s="5" customFormat="1" x14ac:dyDescent="0.25">
      <c r="A706" s="12"/>
      <c r="F706" s="82"/>
    </row>
    <row r="707" spans="1:6" s="5" customFormat="1" x14ac:dyDescent="0.25">
      <c r="A707" s="12"/>
      <c r="F707" s="82"/>
    </row>
    <row r="708" spans="1:6" s="5" customFormat="1" x14ac:dyDescent="0.25">
      <c r="A708" s="12"/>
      <c r="F708" s="82"/>
    </row>
    <row r="709" spans="1:6" s="5" customFormat="1" x14ac:dyDescent="0.25">
      <c r="A709" s="12"/>
      <c r="F709" s="82"/>
    </row>
    <row r="710" spans="1:6" s="5" customFormat="1" x14ac:dyDescent="0.25">
      <c r="A710" s="12"/>
      <c r="F710" s="82"/>
    </row>
    <row r="711" spans="1:6" s="5" customFormat="1" x14ac:dyDescent="0.25">
      <c r="A711" s="12"/>
      <c r="F711" s="82"/>
    </row>
    <row r="712" spans="1:6" s="5" customFormat="1" x14ac:dyDescent="0.25">
      <c r="A712" s="12"/>
      <c r="F712" s="82"/>
    </row>
    <row r="713" spans="1:6" s="5" customFormat="1" x14ac:dyDescent="0.25">
      <c r="A713" s="12"/>
      <c r="F713" s="82"/>
    </row>
    <row r="714" spans="1:6" s="5" customFormat="1" x14ac:dyDescent="0.25">
      <c r="A714" s="12"/>
      <c r="F714" s="82"/>
    </row>
    <row r="715" spans="1:6" s="5" customFormat="1" x14ac:dyDescent="0.25">
      <c r="A715" s="12"/>
      <c r="F715" s="82"/>
    </row>
    <row r="716" spans="1:6" s="5" customFormat="1" x14ac:dyDescent="0.25">
      <c r="A716" s="12"/>
      <c r="F716" s="82"/>
    </row>
    <row r="717" spans="1:6" s="5" customFormat="1" x14ac:dyDescent="0.25">
      <c r="A717" s="12"/>
      <c r="F717" s="82"/>
    </row>
    <row r="718" spans="1:6" s="5" customFormat="1" x14ac:dyDescent="0.25">
      <c r="A718" s="12"/>
      <c r="F718" s="82"/>
    </row>
    <row r="719" spans="1:6" s="5" customFormat="1" x14ac:dyDescent="0.25">
      <c r="A719" s="12"/>
      <c r="F719" s="82"/>
    </row>
    <row r="720" spans="1:6" s="5" customFormat="1" x14ac:dyDescent="0.25">
      <c r="A720" s="12"/>
      <c r="F720" s="82"/>
    </row>
    <row r="721" spans="1:6" s="5" customFormat="1" x14ac:dyDescent="0.25">
      <c r="A721" s="12"/>
      <c r="F721" s="82"/>
    </row>
    <row r="722" spans="1:6" s="5" customFormat="1" x14ac:dyDescent="0.25">
      <c r="A722" s="12"/>
      <c r="F722" s="82"/>
    </row>
    <row r="723" spans="1:6" s="5" customFormat="1" x14ac:dyDescent="0.25">
      <c r="A723" s="12"/>
      <c r="F723" s="82"/>
    </row>
    <row r="724" spans="1:6" s="5" customFormat="1" x14ac:dyDescent="0.25">
      <c r="A724" s="12"/>
      <c r="F724" s="82"/>
    </row>
    <row r="725" spans="1:6" s="5" customFormat="1" x14ac:dyDescent="0.25">
      <c r="A725" s="12"/>
      <c r="F725" s="82"/>
    </row>
    <row r="726" spans="1:6" s="5" customFormat="1" x14ac:dyDescent="0.25">
      <c r="A726" s="12"/>
      <c r="F726" s="82"/>
    </row>
    <row r="727" spans="1:6" s="5" customFormat="1" x14ac:dyDescent="0.25">
      <c r="A727" s="12"/>
      <c r="F727" s="82"/>
    </row>
    <row r="728" spans="1:6" s="5" customFormat="1" x14ac:dyDescent="0.25">
      <c r="A728" s="12"/>
      <c r="F728" s="82"/>
    </row>
    <row r="729" spans="1:6" s="5" customFormat="1" x14ac:dyDescent="0.25">
      <c r="A729" s="12"/>
      <c r="F729" s="82"/>
    </row>
    <row r="730" spans="1:6" s="5" customFormat="1" x14ac:dyDescent="0.25">
      <c r="A730" s="12"/>
      <c r="F730" s="82"/>
    </row>
    <row r="731" spans="1:6" s="5" customFormat="1" x14ac:dyDescent="0.25">
      <c r="A731" s="12"/>
      <c r="F731" s="82"/>
    </row>
    <row r="732" spans="1:6" s="5" customFormat="1" x14ac:dyDescent="0.25">
      <c r="A732" s="12"/>
      <c r="F732" s="82"/>
    </row>
    <row r="733" spans="1:6" s="5" customFormat="1" x14ac:dyDescent="0.25">
      <c r="A733" s="12"/>
      <c r="F733" s="82"/>
    </row>
    <row r="734" spans="1:6" s="5" customFormat="1" x14ac:dyDescent="0.25">
      <c r="A734" s="12"/>
      <c r="F734" s="82"/>
    </row>
    <row r="735" spans="1:6" s="5" customFormat="1" x14ac:dyDescent="0.25">
      <c r="A735" s="12"/>
      <c r="F735" s="82"/>
    </row>
    <row r="736" spans="1:6" s="5" customFormat="1" x14ac:dyDescent="0.25">
      <c r="A736" s="12"/>
      <c r="F736" s="82"/>
    </row>
    <row r="737" spans="1:6" s="5" customFormat="1" x14ac:dyDescent="0.25">
      <c r="A737" s="12"/>
      <c r="F737" s="82"/>
    </row>
    <row r="738" spans="1:6" s="5" customFormat="1" x14ac:dyDescent="0.25">
      <c r="A738" s="12"/>
      <c r="F738" s="82"/>
    </row>
    <row r="739" spans="1:6" s="5" customFormat="1" x14ac:dyDescent="0.25">
      <c r="A739" s="12"/>
      <c r="F739" s="82"/>
    </row>
    <row r="740" spans="1:6" s="5" customFormat="1" x14ac:dyDescent="0.25">
      <c r="A740" s="12"/>
      <c r="F740" s="82"/>
    </row>
    <row r="741" spans="1:6" s="5" customFormat="1" x14ac:dyDescent="0.25">
      <c r="A741" s="12"/>
      <c r="F741" s="82"/>
    </row>
    <row r="742" spans="1:6" s="5" customFormat="1" x14ac:dyDescent="0.25">
      <c r="A742" s="12"/>
      <c r="F742" s="82"/>
    </row>
    <row r="743" spans="1:6" s="5" customFormat="1" x14ac:dyDescent="0.25">
      <c r="A743" s="12"/>
      <c r="F743" s="82"/>
    </row>
    <row r="744" spans="1:6" s="5" customFormat="1" x14ac:dyDescent="0.25">
      <c r="A744" s="12"/>
      <c r="F744" s="82"/>
    </row>
    <row r="745" spans="1:6" s="5" customFormat="1" x14ac:dyDescent="0.25">
      <c r="A745" s="12"/>
      <c r="F745" s="82"/>
    </row>
    <row r="746" spans="1:6" s="5" customFormat="1" x14ac:dyDescent="0.25">
      <c r="A746" s="12"/>
      <c r="F746" s="82"/>
    </row>
    <row r="747" spans="1:6" s="5" customFormat="1" x14ac:dyDescent="0.25">
      <c r="A747" s="12"/>
      <c r="F747" s="82"/>
    </row>
    <row r="748" spans="1:6" s="5" customFormat="1" x14ac:dyDescent="0.25">
      <c r="A748" s="12"/>
      <c r="F748" s="82"/>
    </row>
    <row r="749" spans="1:6" s="5" customFormat="1" x14ac:dyDescent="0.25">
      <c r="A749" s="12"/>
      <c r="F749" s="82"/>
    </row>
    <row r="750" spans="1:6" s="5" customFormat="1" x14ac:dyDescent="0.25">
      <c r="A750" s="12"/>
      <c r="F750" s="82"/>
    </row>
    <row r="751" spans="1:6" s="5" customFormat="1" x14ac:dyDescent="0.25">
      <c r="A751" s="12"/>
      <c r="F751" s="82"/>
    </row>
    <row r="752" spans="1:6" s="5" customFormat="1" x14ac:dyDescent="0.25">
      <c r="A752" s="12"/>
      <c r="F752" s="82"/>
    </row>
    <row r="753" spans="1:6" s="5" customFormat="1" x14ac:dyDescent="0.25">
      <c r="A753" s="12"/>
      <c r="F753" s="82"/>
    </row>
    <row r="754" spans="1:6" s="5" customFormat="1" x14ac:dyDescent="0.25">
      <c r="A754" s="12"/>
      <c r="F754" s="82"/>
    </row>
    <row r="755" spans="1:6" s="5" customFormat="1" x14ac:dyDescent="0.25">
      <c r="A755" s="12"/>
      <c r="F755" s="82"/>
    </row>
    <row r="756" spans="1:6" s="5" customFormat="1" x14ac:dyDescent="0.25">
      <c r="A756" s="12"/>
      <c r="F756" s="82"/>
    </row>
    <row r="757" spans="1:6" s="5" customFormat="1" x14ac:dyDescent="0.25">
      <c r="A757" s="12"/>
      <c r="F757" s="82"/>
    </row>
    <row r="758" spans="1:6" s="5" customFormat="1" x14ac:dyDescent="0.25">
      <c r="A758" s="12"/>
      <c r="F758" s="82"/>
    </row>
    <row r="759" spans="1:6" s="5" customFormat="1" x14ac:dyDescent="0.25">
      <c r="A759" s="12"/>
      <c r="F759" s="82"/>
    </row>
    <row r="760" spans="1:6" s="5" customFormat="1" x14ac:dyDescent="0.25">
      <c r="A760" s="12"/>
      <c r="F760" s="82"/>
    </row>
    <row r="761" spans="1:6" s="5" customFormat="1" x14ac:dyDescent="0.25">
      <c r="A761" s="12"/>
      <c r="F761" s="82"/>
    </row>
    <row r="762" spans="1:6" s="5" customFormat="1" x14ac:dyDescent="0.25">
      <c r="A762" s="12"/>
      <c r="F762" s="82"/>
    </row>
    <row r="763" spans="1:6" s="5" customFormat="1" x14ac:dyDescent="0.25">
      <c r="A763" s="12"/>
      <c r="F763" s="82"/>
    </row>
    <row r="764" spans="1:6" s="5" customFormat="1" x14ac:dyDescent="0.25">
      <c r="A764" s="12"/>
      <c r="F764" s="82"/>
    </row>
    <row r="765" spans="1:6" s="5" customFormat="1" x14ac:dyDescent="0.25">
      <c r="A765" s="12"/>
      <c r="F765" s="82"/>
    </row>
    <row r="766" spans="1:6" s="5" customFormat="1" x14ac:dyDescent="0.25">
      <c r="A766" s="12"/>
      <c r="F766" s="82"/>
    </row>
    <row r="767" spans="1:6" s="5" customFormat="1" x14ac:dyDescent="0.25">
      <c r="A767" s="12"/>
      <c r="F767" s="82"/>
    </row>
    <row r="768" spans="1:6" s="5" customFormat="1" x14ac:dyDescent="0.25">
      <c r="A768" s="12"/>
      <c r="F768" s="82"/>
    </row>
    <row r="769" spans="1:6" s="5" customFormat="1" x14ac:dyDescent="0.25">
      <c r="A769" s="12"/>
      <c r="F769" s="82"/>
    </row>
    <row r="770" spans="1:6" s="5" customFormat="1" x14ac:dyDescent="0.25">
      <c r="A770" s="12"/>
      <c r="F770" s="82"/>
    </row>
    <row r="771" spans="1:6" s="5" customFormat="1" x14ac:dyDescent="0.25">
      <c r="A771" s="12"/>
      <c r="F771" s="82"/>
    </row>
    <row r="772" spans="1:6" s="5" customFormat="1" x14ac:dyDescent="0.25">
      <c r="A772" s="12"/>
      <c r="F772" s="82"/>
    </row>
    <row r="773" spans="1:6" s="5" customFormat="1" x14ac:dyDescent="0.25">
      <c r="A773" s="12"/>
      <c r="F773" s="82"/>
    </row>
    <row r="774" spans="1:6" s="5" customFormat="1" x14ac:dyDescent="0.25">
      <c r="A774" s="12"/>
      <c r="F774" s="82"/>
    </row>
    <row r="775" spans="1:6" s="5" customFormat="1" x14ac:dyDescent="0.25">
      <c r="A775" s="12"/>
      <c r="F775" s="82"/>
    </row>
    <row r="776" spans="1:6" s="5" customFormat="1" x14ac:dyDescent="0.25">
      <c r="A776" s="12"/>
      <c r="F776" s="82"/>
    </row>
    <row r="777" spans="1:6" s="5" customFormat="1" x14ac:dyDescent="0.25">
      <c r="A777" s="12"/>
      <c r="F777" s="82"/>
    </row>
    <row r="778" spans="1:6" s="5" customFormat="1" x14ac:dyDescent="0.25">
      <c r="A778" s="12"/>
      <c r="F778" s="82"/>
    </row>
    <row r="779" spans="1:6" s="5" customFormat="1" x14ac:dyDescent="0.25">
      <c r="A779" s="12"/>
      <c r="F779" s="82"/>
    </row>
    <row r="780" spans="1:6" s="5" customFormat="1" x14ac:dyDescent="0.25">
      <c r="A780" s="12"/>
      <c r="F780" s="82"/>
    </row>
    <row r="781" spans="1:6" s="5" customFormat="1" x14ac:dyDescent="0.25">
      <c r="A781" s="12"/>
      <c r="F781" s="82"/>
    </row>
    <row r="782" spans="1:6" s="5" customFormat="1" x14ac:dyDescent="0.25">
      <c r="A782" s="12"/>
      <c r="F782" s="82"/>
    </row>
    <row r="783" spans="1:6" s="5" customFormat="1" x14ac:dyDescent="0.25">
      <c r="A783" s="12"/>
      <c r="F783" s="82"/>
    </row>
    <row r="784" spans="1:6" s="5" customFormat="1" x14ac:dyDescent="0.25">
      <c r="A784" s="12"/>
      <c r="F784" s="82"/>
    </row>
    <row r="785" spans="1:6" s="5" customFormat="1" x14ac:dyDescent="0.25">
      <c r="A785" s="12"/>
      <c r="F785" s="82"/>
    </row>
    <row r="786" spans="1:6" s="5" customFormat="1" x14ac:dyDescent="0.25">
      <c r="A786" s="12"/>
      <c r="F786" s="82"/>
    </row>
    <row r="787" spans="1:6" s="5" customFormat="1" x14ac:dyDescent="0.25">
      <c r="A787" s="12"/>
      <c r="F787" s="82"/>
    </row>
    <row r="788" spans="1:6" s="5" customFormat="1" x14ac:dyDescent="0.25">
      <c r="A788" s="12"/>
      <c r="F788" s="82"/>
    </row>
    <row r="789" spans="1:6" s="5" customFormat="1" x14ac:dyDescent="0.25">
      <c r="A789" s="12"/>
      <c r="F789" s="82"/>
    </row>
    <row r="790" spans="1:6" s="5" customFormat="1" x14ac:dyDescent="0.25">
      <c r="A790" s="12"/>
      <c r="F790" s="82"/>
    </row>
    <row r="791" spans="1:6" s="5" customFormat="1" x14ac:dyDescent="0.25">
      <c r="A791" s="12"/>
      <c r="F791" s="82"/>
    </row>
    <row r="792" spans="1:6" s="5" customFormat="1" x14ac:dyDescent="0.25">
      <c r="A792" s="12"/>
      <c r="F792" s="82"/>
    </row>
    <row r="793" spans="1:6" s="5" customFormat="1" x14ac:dyDescent="0.25">
      <c r="A793" s="12"/>
      <c r="F793" s="82"/>
    </row>
    <row r="794" spans="1:6" s="5" customFormat="1" x14ac:dyDescent="0.25">
      <c r="A794" s="12"/>
      <c r="F794" s="82"/>
    </row>
    <row r="795" spans="1:6" s="5" customFormat="1" x14ac:dyDescent="0.25">
      <c r="A795" s="12"/>
      <c r="F795" s="82"/>
    </row>
    <row r="796" spans="1:6" s="5" customFormat="1" x14ac:dyDescent="0.25">
      <c r="A796" s="12"/>
      <c r="F796" s="82"/>
    </row>
    <row r="797" spans="1:6" s="5" customFormat="1" x14ac:dyDescent="0.25">
      <c r="A797" s="12"/>
      <c r="F797" s="82"/>
    </row>
    <row r="798" spans="1:6" s="5" customFormat="1" x14ac:dyDescent="0.25">
      <c r="A798" s="12"/>
      <c r="F798" s="82"/>
    </row>
    <row r="799" spans="1:6" s="5" customFormat="1" x14ac:dyDescent="0.25">
      <c r="A799" s="12"/>
      <c r="F799" s="82"/>
    </row>
    <row r="800" spans="1:6" s="5" customFormat="1" x14ac:dyDescent="0.25">
      <c r="A800" s="12"/>
      <c r="F800" s="82"/>
    </row>
    <row r="801" spans="1:6" s="5" customFormat="1" x14ac:dyDescent="0.25">
      <c r="A801" s="12"/>
      <c r="F801" s="82"/>
    </row>
    <row r="802" spans="1:6" s="5" customFormat="1" x14ac:dyDescent="0.25">
      <c r="A802" s="12"/>
      <c r="F802" s="82"/>
    </row>
    <row r="803" spans="1:6" s="5" customFormat="1" x14ac:dyDescent="0.25">
      <c r="A803" s="12"/>
      <c r="F803" s="82"/>
    </row>
    <row r="804" spans="1:6" s="5" customFormat="1" x14ac:dyDescent="0.25">
      <c r="A804" s="12"/>
      <c r="F804" s="82"/>
    </row>
    <row r="805" spans="1:6" s="5" customFormat="1" x14ac:dyDescent="0.25">
      <c r="A805" s="12"/>
      <c r="F805" s="82"/>
    </row>
    <row r="806" spans="1:6" s="5" customFormat="1" x14ac:dyDescent="0.25">
      <c r="A806" s="12"/>
      <c r="F806" s="82"/>
    </row>
    <row r="807" spans="1:6" s="5" customFormat="1" x14ac:dyDescent="0.25">
      <c r="A807" s="12"/>
      <c r="F807" s="82"/>
    </row>
    <row r="808" spans="1:6" s="5" customFormat="1" x14ac:dyDescent="0.25">
      <c r="A808" s="12"/>
      <c r="F808" s="82"/>
    </row>
    <row r="809" spans="1:6" s="5" customFormat="1" x14ac:dyDescent="0.25">
      <c r="A809" s="12"/>
      <c r="F809" s="82"/>
    </row>
    <row r="810" spans="1:6" s="5" customFormat="1" x14ac:dyDescent="0.25">
      <c r="A810" s="12"/>
      <c r="F810" s="82"/>
    </row>
    <row r="811" spans="1:6" s="5" customFormat="1" x14ac:dyDescent="0.25">
      <c r="A811" s="12"/>
      <c r="F811" s="82"/>
    </row>
    <row r="812" spans="1:6" s="5" customFormat="1" x14ac:dyDescent="0.25">
      <c r="A812" s="12"/>
      <c r="F812" s="82"/>
    </row>
    <row r="813" spans="1:6" s="5" customFormat="1" x14ac:dyDescent="0.25">
      <c r="A813" s="12"/>
      <c r="F813" s="82"/>
    </row>
    <row r="814" spans="1:6" s="5" customFormat="1" x14ac:dyDescent="0.25">
      <c r="A814" s="12"/>
      <c r="F814" s="82"/>
    </row>
    <row r="815" spans="1:6" s="5" customFormat="1" x14ac:dyDescent="0.25">
      <c r="A815" s="12"/>
      <c r="F815" s="82"/>
    </row>
    <row r="816" spans="1:6" s="5" customFormat="1" x14ac:dyDescent="0.25">
      <c r="A816" s="12"/>
      <c r="F816" s="82"/>
    </row>
    <row r="817" spans="1:6" s="5" customFormat="1" x14ac:dyDescent="0.25">
      <c r="A817" s="12"/>
      <c r="F817" s="82"/>
    </row>
    <row r="818" spans="1:6" s="5" customFormat="1" x14ac:dyDescent="0.25">
      <c r="A818" s="12"/>
      <c r="F818" s="82"/>
    </row>
    <row r="819" spans="1:6" s="5" customFormat="1" x14ac:dyDescent="0.25">
      <c r="A819" s="12"/>
      <c r="F819" s="82"/>
    </row>
    <row r="820" spans="1:6" s="5" customFormat="1" x14ac:dyDescent="0.25">
      <c r="A820" s="12"/>
      <c r="F820" s="82"/>
    </row>
    <row r="821" spans="1:6" s="5" customFormat="1" x14ac:dyDescent="0.25">
      <c r="A821" s="12"/>
      <c r="F821" s="82"/>
    </row>
    <row r="822" spans="1:6" s="5" customFormat="1" x14ac:dyDescent="0.25">
      <c r="A822" s="12"/>
      <c r="F822" s="82"/>
    </row>
    <row r="823" spans="1:6" s="5" customFormat="1" x14ac:dyDescent="0.25">
      <c r="A823" s="12"/>
      <c r="F823" s="82"/>
    </row>
    <row r="824" spans="1:6" s="5" customFormat="1" x14ac:dyDescent="0.25">
      <c r="A824" s="12"/>
      <c r="F824" s="82"/>
    </row>
    <row r="825" spans="1:6" s="5" customFormat="1" x14ac:dyDescent="0.25">
      <c r="A825" s="12"/>
      <c r="F825" s="82"/>
    </row>
    <row r="826" spans="1:6" s="5" customFormat="1" x14ac:dyDescent="0.25">
      <c r="A826" s="12"/>
      <c r="F826" s="82"/>
    </row>
    <row r="827" spans="1:6" s="5" customFormat="1" x14ac:dyDescent="0.25">
      <c r="A827" s="12"/>
      <c r="F827" s="82"/>
    </row>
    <row r="828" spans="1:6" s="5" customFormat="1" x14ac:dyDescent="0.25">
      <c r="A828" s="12"/>
      <c r="F828" s="82"/>
    </row>
    <row r="829" spans="1:6" s="5" customFormat="1" x14ac:dyDescent="0.25">
      <c r="A829" s="12"/>
      <c r="F829" s="82"/>
    </row>
    <row r="830" spans="1:6" s="5" customFormat="1" x14ac:dyDescent="0.25">
      <c r="A830" s="12"/>
      <c r="F830" s="82"/>
    </row>
    <row r="831" spans="1:6" s="5" customFormat="1" x14ac:dyDescent="0.25">
      <c r="A831" s="12"/>
      <c r="F831" s="82"/>
    </row>
    <row r="832" spans="1:6" s="5" customFormat="1" x14ac:dyDescent="0.25">
      <c r="A832" s="12"/>
      <c r="F832" s="82"/>
    </row>
    <row r="833" spans="1:6" s="5" customFormat="1" x14ac:dyDescent="0.25">
      <c r="A833" s="12"/>
      <c r="F833" s="82"/>
    </row>
    <row r="834" spans="1:6" s="5" customFormat="1" x14ac:dyDescent="0.25">
      <c r="A834" s="12"/>
      <c r="F834" s="82"/>
    </row>
    <row r="835" spans="1:6" s="5" customFormat="1" x14ac:dyDescent="0.25">
      <c r="A835" s="12"/>
      <c r="F835" s="82"/>
    </row>
    <row r="836" spans="1:6" s="5" customFormat="1" x14ac:dyDescent="0.25">
      <c r="A836" s="12"/>
      <c r="F836" s="82"/>
    </row>
    <row r="837" spans="1:6" s="5" customFormat="1" x14ac:dyDescent="0.25">
      <c r="A837" s="12"/>
      <c r="F837" s="82"/>
    </row>
    <row r="838" spans="1:6" s="5" customFormat="1" x14ac:dyDescent="0.25">
      <c r="A838" s="12"/>
      <c r="F838" s="82"/>
    </row>
    <row r="839" spans="1:6" s="5" customFormat="1" x14ac:dyDescent="0.25">
      <c r="A839" s="12"/>
      <c r="F839" s="82"/>
    </row>
    <row r="840" spans="1:6" s="5" customFormat="1" x14ac:dyDescent="0.25">
      <c r="A840" s="12"/>
      <c r="F840" s="82"/>
    </row>
    <row r="841" spans="1:6" s="5" customFormat="1" x14ac:dyDescent="0.25">
      <c r="A841" s="12"/>
      <c r="F841" s="82"/>
    </row>
    <row r="842" spans="1:6" s="5" customFormat="1" x14ac:dyDescent="0.25">
      <c r="A842" s="12"/>
      <c r="F842" s="82"/>
    </row>
    <row r="843" spans="1:6" s="5" customFormat="1" x14ac:dyDescent="0.25">
      <c r="A843" s="12"/>
      <c r="F843" s="82"/>
    </row>
    <row r="844" spans="1:6" s="5" customFormat="1" x14ac:dyDescent="0.25">
      <c r="A844" s="12"/>
      <c r="F844" s="82"/>
    </row>
    <row r="845" spans="1:6" s="5" customFormat="1" x14ac:dyDescent="0.25">
      <c r="A845" s="12"/>
      <c r="F845" s="82"/>
    </row>
    <row r="846" spans="1:6" s="5" customFormat="1" x14ac:dyDescent="0.25">
      <c r="A846" s="12"/>
      <c r="F846" s="82"/>
    </row>
    <row r="847" spans="1:6" s="5" customFormat="1" x14ac:dyDescent="0.25">
      <c r="A847" s="12"/>
      <c r="F847" s="82"/>
    </row>
    <row r="848" spans="1:6" s="5" customFormat="1" x14ac:dyDescent="0.25">
      <c r="A848" s="12"/>
      <c r="F848" s="82"/>
    </row>
    <row r="849" spans="1:6" s="5" customFormat="1" x14ac:dyDescent="0.25">
      <c r="A849" s="12"/>
      <c r="F849" s="82"/>
    </row>
    <row r="850" spans="1:6" s="5" customFormat="1" x14ac:dyDescent="0.25">
      <c r="A850" s="12"/>
      <c r="F850" s="82"/>
    </row>
    <row r="851" spans="1:6" s="5" customFormat="1" x14ac:dyDescent="0.25">
      <c r="A851" s="12"/>
      <c r="F851" s="82"/>
    </row>
    <row r="852" spans="1:6" s="5" customFormat="1" x14ac:dyDescent="0.25">
      <c r="A852" s="12"/>
      <c r="F852" s="82"/>
    </row>
    <row r="853" spans="1:6" s="5" customFormat="1" x14ac:dyDescent="0.25">
      <c r="A853" s="12"/>
      <c r="F853" s="82"/>
    </row>
    <row r="854" spans="1:6" s="5" customFormat="1" x14ac:dyDescent="0.25">
      <c r="A854" s="12"/>
      <c r="F854" s="82"/>
    </row>
    <row r="855" spans="1:6" s="5" customFormat="1" x14ac:dyDescent="0.25">
      <c r="A855" s="12"/>
      <c r="F855" s="82"/>
    </row>
    <row r="856" spans="1:6" s="5" customFormat="1" x14ac:dyDescent="0.25">
      <c r="A856" s="12"/>
      <c r="F856" s="82"/>
    </row>
    <row r="857" spans="1:6" s="5" customFormat="1" x14ac:dyDescent="0.25">
      <c r="A857" s="12"/>
      <c r="F857" s="82"/>
    </row>
    <row r="858" spans="1:6" s="5" customFormat="1" x14ac:dyDescent="0.25">
      <c r="A858" s="12"/>
      <c r="F858" s="82"/>
    </row>
    <row r="859" spans="1:6" s="5" customFormat="1" x14ac:dyDescent="0.25">
      <c r="A859" s="12"/>
      <c r="F859" s="82"/>
    </row>
    <row r="860" spans="1:6" s="5" customFormat="1" x14ac:dyDescent="0.25">
      <c r="A860" s="12"/>
      <c r="F860" s="82"/>
    </row>
    <row r="861" spans="1:6" s="5" customFormat="1" x14ac:dyDescent="0.25">
      <c r="A861" s="12"/>
      <c r="F861" s="82"/>
    </row>
    <row r="862" spans="1:6" s="5" customFormat="1" x14ac:dyDescent="0.25">
      <c r="A862" s="12"/>
      <c r="F862" s="82"/>
    </row>
    <row r="863" spans="1:6" s="5" customFormat="1" x14ac:dyDescent="0.25">
      <c r="A863" s="12"/>
      <c r="F863" s="82"/>
    </row>
    <row r="864" spans="1:6" s="5" customFormat="1" x14ac:dyDescent="0.25">
      <c r="A864" s="12"/>
      <c r="F864" s="82"/>
    </row>
    <row r="865" spans="1:6" s="5" customFormat="1" x14ac:dyDescent="0.25">
      <c r="A865" s="12"/>
      <c r="F865" s="82"/>
    </row>
    <row r="866" spans="1:6" s="5" customFormat="1" x14ac:dyDescent="0.25">
      <c r="A866" s="12"/>
      <c r="F866" s="82"/>
    </row>
    <row r="867" spans="1:6" s="5" customFormat="1" x14ac:dyDescent="0.25">
      <c r="A867" s="12"/>
      <c r="F867" s="82"/>
    </row>
    <row r="868" spans="1:6" s="5" customFormat="1" x14ac:dyDescent="0.25">
      <c r="A868" s="12"/>
      <c r="F868" s="82"/>
    </row>
    <row r="869" spans="1:6" s="5" customFormat="1" x14ac:dyDescent="0.25">
      <c r="A869" s="12"/>
      <c r="F869" s="82"/>
    </row>
    <row r="870" spans="1:6" s="5" customFormat="1" x14ac:dyDescent="0.25">
      <c r="A870" s="12"/>
      <c r="F870" s="82"/>
    </row>
    <row r="871" spans="1:6" s="5" customFormat="1" x14ac:dyDescent="0.25">
      <c r="A871" s="12"/>
      <c r="F871" s="82"/>
    </row>
    <row r="872" spans="1:6" s="5" customFormat="1" x14ac:dyDescent="0.25">
      <c r="A872" s="12"/>
      <c r="F872" s="82"/>
    </row>
    <row r="873" spans="1:6" s="5" customFormat="1" x14ac:dyDescent="0.25">
      <c r="A873" s="12"/>
      <c r="F873" s="82"/>
    </row>
    <row r="874" spans="1:6" s="5" customFormat="1" x14ac:dyDescent="0.25">
      <c r="A874" s="12"/>
      <c r="F874" s="82"/>
    </row>
    <row r="875" spans="1:6" s="5" customFormat="1" x14ac:dyDescent="0.25">
      <c r="A875" s="12"/>
      <c r="F875" s="82"/>
    </row>
    <row r="876" spans="1:6" s="5" customFormat="1" x14ac:dyDescent="0.25">
      <c r="A876" s="12"/>
      <c r="F876" s="82"/>
    </row>
    <row r="877" spans="1:6" s="5" customFormat="1" x14ac:dyDescent="0.25">
      <c r="A877" s="12"/>
      <c r="F877" s="82"/>
    </row>
    <row r="878" spans="1:6" s="5" customFormat="1" x14ac:dyDescent="0.25">
      <c r="A878" s="12"/>
      <c r="F878" s="82"/>
    </row>
    <row r="879" spans="1:6" s="5" customFormat="1" x14ac:dyDescent="0.25">
      <c r="A879" s="12"/>
      <c r="F879" s="82"/>
    </row>
    <row r="880" spans="1:6" s="5" customFormat="1" x14ac:dyDescent="0.25">
      <c r="A880" s="12"/>
      <c r="F880" s="82"/>
    </row>
    <row r="881" spans="1:6" s="5" customFormat="1" x14ac:dyDescent="0.25">
      <c r="A881" s="12"/>
      <c r="F881" s="82"/>
    </row>
    <row r="882" spans="1:6" s="5" customFormat="1" x14ac:dyDescent="0.25">
      <c r="A882" s="12"/>
      <c r="F882" s="82"/>
    </row>
    <row r="883" spans="1:6" s="5" customFormat="1" x14ac:dyDescent="0.25">
      <c r="A883" s="12"/>
      <c r="F883" s="82"/>
    </row>
    <row r="884" spans="1:6" s="5" customFormat="1" x14ac:dyDescent="0.25">
      <c r="A884" s="12"/>
      <c r="F884" s="82"/>
    </row>
    <row r="885" spans="1:6" s="5" customFormat="1" x14ac:dyDescent="0.25">
      <c r="A885" s="12"/>
      <c r="F885" s="82"/>
    </row>
    <row r="886" spans="1:6" s="5" customFormat="1" x14ac:dyDescent="0.25">
      <c r="A886" s="12"/>
      <c r="F886" s="82"/>
    </row>
    <row r="887" spans="1:6" s="5" customFormat="1" x14ac:dyDescent="0.25">
      <c r="A887" s="12"/>
      <c r="F887" s="82"/>
    </row>
    <row r="888" spans="1:6" s="5" customFormat="1" x14ac:dyDescent="0.25">
      <c r="A888" s="12"/>
      <c r="F888" s="82"/>
    </row>
    <row r="889" spans="1:6" s="5" customFormat="1" x14ac:dyDescent="0.25">
      <c r="A889" s="12"/>
      <c r="F889" s="82"/>
    </row>
    <row r="890" spans="1:6" s="5" customFormat="1" x14ac:dyDescent="0.25">
      <c r="A890" s="12"/>
      <c r="F890" s="82"/>
    </row>
    <row r="891" spans="1:6" s="5" customFormat="1" x14ac:dyDescent="0.25">
      <c r="A891" s="12"/>
      <c r="F891" s="82"/>
    </row>
    <row r="892" spans="1:6" s="5" customFormat="1" x14ac:dyDescent="0.25">
      <c r="A892" s="12"/>
      <c r="F892" s="82"/>
    </row>
    <row r="893" spans="1:6" s="5" customFormat="1" x14ac:dyDescent="0.25">
      <c r="A893" s="12"/>
      <c r="F893" s="82"/>
    </row>
    <row r="894" spans="1:6" s="5" customFormat="1" x14ac:dyDescent="0.25">
      <c r="A894" s="12"/>
      <c r="F894" s="82"/>
    </row>
    <row r="895" spans="1:6" s="5" customFormat="1" x14ac:dyDescent="0.25">
      <c r="A895" s="12"/>
      <c r="F895" s="82"/>
    </row>
    <row r="896" spans="1:6" s="5" customFormat="1" x14ac:dyDescent="0.25">
      <c r="A896" s="12"/>
      <c r="F896" s="82"/>
    </row>
    <row r="897" spans="1:6" s="5" customFormat="1" x14ac:dyDescent="0.25">
      <c r="A897" s="12"/>
      <c r="F897" s="82"/>
    </row>
    <row r="898" spans="1:6" s="5" customFormat="1" x14ac:dyDescent="0.25">
      <c r="A898" s="12"/>
      <c r="F898" s="82"/>
    </row>
    <row r="899" spans="1:6" s="5" customFormat="1" x14ac:dyDescent="0.25">
      <c r="A899" s="12"/>
      <c r="F899" s="82"/>
    </row>
    <row r="900" spans="1:6" s="5" customFormat="1" x14ac:dyDescent="0.25">
      <c r="A900" s="12"/>
      <c r="F900" s="82"/>
    </row>
    <row r="901" spans="1:6" s="5" customFormat="1" x14ac:dyDescent="0.25">
      <c r="A901" s="12"/>
      <c r="F901" s="82"/>
    </row>
    <row r="902" spans="1:6" s="5" customFormat="1" x14ac:dyDescent="0.25">
      <c r="A902" s="12"/>
      <c r="F902" s="82"/>
    </row>
    <row r="903" spans="1:6" s="5" customFormat="1" x14ac:dyDescent="0.25">
      <c r="A903" s="12"/>
      <c r="F903" s="82"/>
    </row>
    <row r="904" spans="1:6" s="5" customFormat="1" x14ac:dyDescent="0.25">
      <c r="A904" s="12"/>
      <c r="F904" s="82"/>
    </row>
    <row r="905" spans="1:6" s="5" customFormat="1" x14ac:dyDescent="0.25">
      <c r="A905" s="12"/>
      <c r="F905" s="82"/>
    </row>
    <row r="906" spans="1:6" s="5" customFormat="1" x14ac:dyDescent="0.25">
      <c r="A906" s="12"/>
      <c r="F906" s="82"/>
    </row>
    <row r="907" spans="1:6" s="5" customFormat="1" x14ac:dyDescent="0.25">
      <c r="A907" s="12"/>
      <c r="F907" s="82"/>
    </row>
    <row r="908" spans="1:6" s="5" customFormat="1" x14ac:dyDescent="0.25">
      <c r="A908" s="12"/>
      <c r="F908" s="82"/>
    </row>
    <row r="909" spans="1:6" s="5" customFormat="1" x14ac:dyDescent="0.25">
      <c r="A909" s="12"/>
      <c r="F909" s="82"/>
    </row>
    <row r="910" spans="1:6" s="5" customFormat="1" x14ac:dyDescent="0.25">
      <c r="A910" s="12"/>
      <c r="F910" s="82"/>
    </row>
    <row r="911" spans="1:6" s="5" customFormat="1" x14ac:dyDescent="0.25">
      <c r="A911" s="12"/>
      <c r="F911" s="82"/>
    </row>
    <row r="912" spans="1:6" s="5" customFormat="1" x14ac:dyDescent="0.25">
      <c r="A912" s="12"/>
      <c r="F912" s="82"/>
    </row>
    <row r="913" spans="1:6" s="5" customFormat="1" x14ac:dyDescent="0.25">
      <c r="A913" s="12"/>
      <c r="F913" s="82"/>
    </row>
    <row r="914" spans="1:6" s="5" customFormat="1" x14ac:dyDescent="0.25">
      <c r="A914" s="12"/>
      <c r="F914" s="82"/>
    </row>
    <row r="915" spans="1:6" s="5" customFormat="1" x14ac:dyDescent="0.25">
      <c r="A915" s="12"/>
      <c r="F915" s="82"/>
    </row>
    <row r="916" spans="1:6" s="5" customFormat="1" x14ac:dyDescent="0.25">
      <c r="A916" s="12"/>
      <c r="F916" s="82"/>
    </row>
    <row r="917" spans="1:6" s="5" customFormat="1" x14ac:dyDescent="0.25">
      <c r="A917" s="12"/>
      <c r="F917" s="82"/>
    </row>
    <row r="918" spans="1:6" s="5" customFormat="1" x14ac:dyDescent="0.25">
      <c r="A918" s="12"/>
      <c r="F918" s="82"/>
    </row>
    <row r="919" spans="1:6" s="5" customFormat="1" x14ac:dyDescent="0.25">
      <c r="A919" s="12"/>
      <c r="F919" s="82"/>
    </row>
    <row r="920" spans="1:6" s="5" customFormat="1" x14ac:dyDescent="0.25">
      <c r="A920" s="12"/>
      <c r="F920" s="82"/>
    </row>
    <row r="921" spans="1:6" s="5" customFormat="1" x14ac:dyDescent="0.25">
      <c r="A921" s="12"/>
      <c r="F921" s="82"/>
    </row>
    <row r="922" spans="1:6" s="5" customFormat="1" x14ac:dyDescent="0.25">
      <c r="A922" s="12"/>
      <c r="F922" s="82"/>
    </row>
    <row r="923" spans="1:6" s="5" customFormat="1" x14ac:dyDescent="0.25">
      <c r="A923" s="12"/>
      <c r="F923" s="82"/>
    </row>
    <row r="924" spans="1:6" s="5" customFormat="1" x14ac:dyDescent="0.25">
      <c r="A924" s="12"/>
      <c r="F924" s="82"/>
    </row>
    <row r="925" spans="1:6" s="5" customFormat="1" x14ac:dyDescent="0.25">
      <c r="A925" s="12"/>
      <c r="F925" s="82"/>
    </row>
    <row r="926" spans="1:6" s="5" customFormat="1" x14ac:dyDescent="0.25">
      <c r="A926" s="12"/>
      <c r="F926" s="82"/>
    </row>
    <row r="927" spans="1:6" s="5" customFormat="1" x14ac:dyDescent="0.25">
      <c r="A927" s="12"/>
      <c r="F927" s="82"/>
    </row>
    <row r="928" spans="1:6" s="5" customFormat="1" x14ac:dyDescent="0.25">
      <c r="A928" s="12"/>
      <c r="F928" s="82"/>
    </row>
    <row r="929" spans="1:6" s="5" customFormat="1" x14ac:dyDescent="0.25">
      <c r="A929" s="12"/>
      <c r="F929" s="82"/>
    </row>
    <row r="930" spans="1:6" s="5" customFormat="1" x14ac:dyDescent="0.25">
      <c r="A930" s="12"/>
      <c r="F930" s="82"/>
    </row>
    <row r="931" spans="1:6" s="5" customFormat="1" x14ac:dyDescent="0.25">
      <c r="A931" s="12"/>
      <c r="F931" s="82"/>
    </row>
    <row r="932" spans="1:6" s="5" customFormat="1" x14ac:dyDescent="0.25">
      <c r="A932" s="12"/>
      <c r="F932" s="82"/>
    </row>
    <row r="933" spans="1:6" s="5" customFormat="1" x14ac:dyDescent="0.25">
      <c r="A933" s="12"/>
      <c r="F933" s="82"/>
    </row>
    <row r="934" spans="1:6" s="5" customFormat="1" x14ac:dyDescent="0.25">
      <c r="A934" s="12"/>
      <c r="F934" s="82"/>
    </row>
    <row r="935" spans="1:6" s="5" customFormat="1" x14ac:dyDescent="0.25">
      <c r="A935" s="12"/>
      <c r="F935" s="82"/>
    </row>
    <row r="936" spans="1:6" s="5" customFormat="1" x14ac:dyDescent="0.25">
      <c r="A936" s="12"/>
      <c r="F936" s="82"/>
    </row>
    <row r="937" spans="1:6" s="5" customFormat="1" x14ac:dyDescent="0.25">
      <c r="A937" s="12"/>
      <c r="F937" s="82"/>
    </row>
    <row r="938" spans="1:6" s="5" customFormat="1" x14ac:dyDescent="0.25">
      <c r="A938" s="12"/>
      <c r="F938" s="82"/>
    </row>
    <row r="939" spans="1:6" s="5" customFormat="1" x14ac:dyDescent="0.25">
      <c r="A939" s="12"/>
      <c r="F939" s="82"/>
    </row>
    <row r="940" spans="1:6" s="5" customFormat="1" x14ac:dyDescent="0.25">
      <c r="A940" s="12"/>
      <c r="F940" s="82"/>
    </row>
    <row r="941" spans="1:6" s="5" customFormat="1" x14ac:dyDescent="0.25">
      <c r="A941" s="12"/>
      <c r="F941" s="82"/>
    </row>
    <row r="942" spans="1:6" s="5" customFormat="1" x14ac:dyDescent="0.25">
      <c r="A942" s="12"/>
      <c r="F942" s="82"/>
    </row>
    <row r="943" spans="1:6" s="5" customFormat="1" x14ac:dyDescent="0.25">
      <c r="A943" s="12"/>
      <c r="F943" s="82"/>
    </row>
    <row r="944" spans="1:6" s="5" customFormat="1" x14ac:dyDescent="0.25">
      <c r="A944" s="12"/>
      <c r="F944" s="82"/>
    </row>
    <row r="945" spans="1:6" s="5" customFormat="1" x14ac:dyDescent="0.25">
      <c r="A945" s="12"/>
      <c r="F945" s="82"/>
    </row>
    <row r="946" spans="1:6" s="5" customFormat="1" x14ac:dyDescent="0.25">
      <c r="A946" s="12"/>
      <c r="F946" s="82"/>
    </row>
    <row r="947" spans="1:6" s="5" customFormat="1" x14ac:dyDescent="0.25">
      <c r="A947" s="12"/>
      <c r="F947" s="82"/>
    </row>
    <row r="948" spans="1:6" s="5" customFormat="1" x14ac:dyDescent="0.25">
      <c r="A948" s="12"/>
      <c r="F948" s="82"/>
    </row>
    <row r="949" spans="1:6" s="5" customFormat="1" x14ac:dyDescent="0.25">
      <c r="A949" s="12"/>
      <c r="F949" s="82"/>
    </row>
    <row r="950" spans="1:6" s="5" customFormat="1" x14ac:dyDescent="0.25">
      <c r="A950" s="12"/>
      <c r="F950" s="82"/>
    </row>
    <row r="951" spans="1:6" s="5" customFormat="1" x14ac:dyDescent="0.25">
      <c r="A951" s="12"/>
      <c r="F951" s="82"/>
    </row>
    <row r="952" spans="1:6" s="5" customFormat="1" x14ac:dyDescent="0.25">
      <c r="A952" s="12"/>
      <c r="F952" s="82"/>
    </row>
    <row r="953" spans="1:6" s="5" customFormat="1" x14ac:dyDescent="0.25">
      <c r="A953" s="12"/>
      <c r="F953" s="82"/>
    </row>
    <row r="954" spans="1:6" s="5" customFormat="1" x14ac:dyDescent="0.25">
      <c r="A954" s="12"/>
      <c r="F954" s="82"/>
    </row>
    <row r="955" spans="1:6" s="5" customFormat="1" x14ac:dyDescent="0.25">
      <c r="A955" s="12"/>
      <c r="F955" s="82"/>
    </row>
    <row r="956" spans="1:6" s="5" customFormat="1" x14ac:dyDescent="0.25">
      <c r="A956" s="12"/>
      <c r="F956" s="82"/>
    </row>
    <row r="957" spans="1:6" s="5" customFormat="1" x14ac:dyDescent="0.25">
      <c r="A957" s="12"/>
      <c r="F957" s="82"/>
    </row>
    <row r="958" spans="1:6" s="5" customFormat="1" x14ac:dyDescent="0.25">
      <c r="A958" s="12"/>
      <c r="F958" s="82"/>
    </row>
    <row r="959" spans="1:6" s="5" customFormat="1" x14ac:dyDescent="0.25">
      <c r="A959" s="12"/>
      <c r="F959" s="82"/>
    </row>
    <row r="960" spans="1:6" s="5" customFormat="1" x14ac:dyDescent="0.25">
      <c r="A960" s="12"/>
      <c r="F960" s="82"/>
    </row>
    <row r="961" spans="1:6" s="5" customFormat="1" x14ac:dyDescent="0.25">
      <c r="A961" s="12"/>
      <c r="F961" s="82"/>
    </row>
    <row r="962" spans="1:6" s="5" customFormat="1" x14ac:dyDescent="0.25">
      <c r="A962" s="12"/>
      <c r="F962" s="82"/>
    </row>
    <row r="963" spans="1:6" s="5" customFormat="1" x14ac:dyDescent="0.25">
      <c r="A963" s="12"/>
      <c r="F963" s="82"/>
    </row>
    <row r="964" spans="1:6" s="5" customFormat="1" x14ac:dyDescent="0.25">
      <c r="A964" s="12"/>
      <c r="F964" s="82"/>
    </row>
    <row r="965" spans="1:6" s="5" customFormat="1" x14ac:dyDescent="0.25">
      <c r="A965" s="12"/>
      <c r="F965" s="82"/>
    </row>
    <row r="966" spans="1:6" s="5" customFormat="1" x14ac:dyDescent="0.25">
      <c r="A966" s="12"/>
      <c r="F966" s="82"/>
    </row>
    <row r="967" spans="1:6" s="5" customFormat="1" x14ac:dyDescent="0.25">
      <c r="A967" s="12"/>
      <c r="F967" s="82"/>
    </row>
    <row r="968" spans="1:6" s="5" customFormat="1" x14ac:dyDescent="0.25">
      <c r="A968" s="12"/>
      <c r="F968" s="82"/>
    </row>
    <row r="969" spans="1:6" s="5" customFormat="1" x14ac:dyDescent="0.25">
      <c r="A969" s="12"/>
      <c r="F969" s="82"/>
    </row>
    <row r="970" spans="1:6" s="5" customFormat="1" x14ac:dyDescent="0.25">
      <c r="A970" s="12"/>
      <c r="F970" s="82"/>
    </row>
    <row r="971" spans="1:6" s="5" customFormat="1" x14ac:dyDescent="0.25">
      <c r="A971" s="12"/>
      <c r="F971" s="82"/>
    </row>
    <row r="972" spans="1:6" s="5" customFormat="1" x14ac:dyDescent="0.25">
      <c r="A972" s="12"/>
      <c r="F972" s="82"/>
    </row>
    <row r="973" spans="1:6" s="5" customFormat="1" x14ac:dyDescent="0.25">
      <c r="A973" s="12"/>
      <c r="F973" s="82"/>
    </row>
    <row r="974" spans="1:6" s="5" customFormat="1" x14ac:dyDescent="0.25">
      <c r="A974" s="12"/>
      <c r="F974" s="82"/>
    </row>
    <row r="975" spans="1:6" s="5" customFormat="1" x14ac:dyDescent="0.25">
      <c r="A975" s="12"/>
      <c r="F975" s="82"/>
    </row>
    <row r="976" spans="1:6" s="5" customFormat="1" x14ac:dyDescent="0.25">
      <c r="A976" s="12"/>
      <c r="F976" s="82"/>
    </row>
    <row r="977" spans="1:6" s="5" customFormat="1" x14ac:dyDescent="0.25">
      <c r="A977" s="12"/>
      <c r="F977" s="82"/>
    </row>
    <row r="978" spans="1:6" s="5" customFormat="1" x14ac:dyDescent="0.25">
      <c r="A978" s="12"/>
      <c r="F978" s="82"/>
    </row>
    <row r="979" spans="1:6" s="5" customFormat="1" x14ac:dyDescent="0.25">
      <c r="A979" s="12"/>
      <c r="F979" s="82"/>
    </row>
    <row r="980" spans="1:6" s="5" customFormat="1" x14ac:dyDescent="0.25">
      <c r="A980" s="12"/>
      <c r="F980" s="82"/>
    </row>
    <row r="981" spans="1:6" s="5" customFormat="1" x14ac:dyDescent="0.25">
      <c r="A981" s="12"/>
      <c r="F981" s="82"/>
    </row>
    <row r="982" spans="1:6" s="5" customFormat="1" x14ac:dyDescent="0.25">
      <c r="A982" s="12"/>
      <c r="F982" s="82"/>
    </row>
    <row r="983" spans="1:6" s="5" customFormat="1" x14ac:dyDescent="0.25">
      <c r="A983" s="12"/>
      <c r="F983" s="82"/>
    </row>
    <row r="984" spans="1:6" s="5" customFormat="1" x14ac:dyDescent="0.25">
      <c r="A984" s="12"/>
      <c r="F984" s="82"/>
    </row>
    <row r="985" spans="1:6" s="5" customFormat="1" x14ac:dyDescent="0.25">
      <c r="A985" s="12"/>
      <c r="F985" s="82"/>
    </row>
    <row r="986" spans="1:6" s="5" customFormat="1" x14ac:dyDescent="0.25">
      <c r="A986" s="12"/>
      <c r="F986" s="82"/>
    </row>
    <row r="987" spans="1:6" s="5" customFormat="1" x14ac:dyDescent="0.25">
      <c r="A987" s="12"/>
      <c r="F987" s="82"/>
    </row>
    <row r="988" spans="1:6" s="5" customFormat="1" x14ac:dyDescent="0.25">
      <c r="A988" s="12"/>
      <c r="F988" s="82"/>
    </row>
    <row r="989" spans="1:6" s="5" customFormat="1" x14ac:dyDescent="0.25">
      <c r="A989" s="12"/>
      <c r="F989" s="82"/>
    </row>
    <row r="990" spans="1:6" s="5" customFormat="1" x14ac:dyDescent="0.25">
      <c r="A990" s="12"/>
      <c r="F990" s="82"/>
    </row>
    <row r="991" spans="1:6" s="5" customFormat="1" x14ac:dyDescent="0.25">
      <c r="A991" s="12"/>
      <c r="F991" s="82"/>
    </row>
    <row r="992" spans="1:6" s="5" customFormat="1" x14ac:dyDescent="0.25">
      <c r="A992" s="12"/>
      <c r="F992" s="82"/>
    </row>
    <row r="993" spans="1:6" s="5" customFormat="1" x14ac:dyDescent="0.25">
      <c r="A993" s="12"/>
      <c r="F993" s="82"/>
    </row>
    <row r="994" spans="1:6" s="5" customFormat="1" x14ac:dyDescent="0.25">
      <c r="A994" s="12"/>
      <c r="F994" s="82"/>
    </row>
    <row r="995" spans="1:6" s="5" customFormat="1" x14ac:dyDescent="0.25">
      <c r="A995" s="12"/>
      <c r="F995" s="82"/>
    </row>
    <row r="996" spans="1:6" s="5" customFormat="1" x14ac:dyDescent="0.25">
      <c r="A996" s="12"/>
      <c r="F996" s="82"/>
    </row>
    <row r="997" spans="1:6" s="5" customFormat="1" x14ac:dyDescent="0.25">
      <c r="A997" s="12"/>
      <c r="F997" s="82"/>
    </row>
    <row r="998" spans="1:6" s="5" customFormat="1" x14ac:dyDescent="0.25">
      <c r="A998" s="12"/>
      <c r="F998" s="82"/>
    </row>
    <row r="999" spans="1:6" s="5" customFormat="1" x14ac:dyDescent="0.25">
      <c r="A999" s="12"/>
      <c r="F999" s="82"/>
    </row>
    <row r="1000" spans="1:6" s="5" customFormat="1" x14ac:dyDescent="0.25">
      <c r="A1000" s="12"/>
      <c r="F1000" s="82"/>
    </row>
    <row r="1001" spans="1:6" s="5" customFormat="1" x14ac:dyDescent="0.25">
      <c r="A1001" s="12"/>
      <c r="F1001" s="82"/>
    </row>
    <row r="1002" spans="1:6" s="5" customFormat="1" x14ac:dyDescent="0.25">
      <c r="A1002" s="12"/>
      <c r="F1002" s="82"/>
    </row>
    <row r="1003" spans="1:6" s="5" customFormat="1" x14ac:dyDescent="0.25">
      <c r="A1003" s="12"/>
      <c r="F1003" s="82"/>
    </row>
    <row r="1004" spans="1:6" s="5" customFormat="1" x14ac:dyDescent="0.25">
      <c r="A1004" s="12"/>
      <c r="F1004" s="82"/>
    </row>
    <row r="1005" spans="1:6" s="5" customFormat="1" x14ac:dyDescent="0.25">
      <c r="A1005" s="12"/>
      <c r="F1005" s="82"/>
    </row>
    <row r="1006" spans="1:6" s="5" customFormat="1" x14ac:dyDescent="0.25">
      <c r="A1006" s="12"/>
      <c r="F1006" s="82"/>
    </row>
    <row r="1007" spans="1:6" s="5" customFormat="1" x14ac:dyDescent="0.25">
      <c r="A1007" s="12"/>
      <c r="F1007" s="82"/>
    </row>
    <row r="1008" spans="1:6" s="5" customFormat="1" x14ac:dyDescent="0.25">
      <c r="A1008" s="12"/>
      <c r="F1008" s="82"/>
    </row>
    <row r="1009" spans="1:6" s="5" customFormat="1" x14ac:dyDescent="0.25">
      <c r="A1009" s="12"/>
      <c r="F1009" s="82"/>
    </row>
    <row r="1010" spans="1:6" s="5" customFormat="1" x14ac:dyDescent="0.25">
      <c r="A1010" s="12"/>
      <c r="F1010" s="82"/>
    </row>
    <row r="1011" spans="1:6" s="5" customFormat="1" x14ac:dyDescent="0.25">
      <c r="A1011" s="12"/>
      <c r="F1011" s="82"/>
    </row>
    <row r="1012" spans="1:6" s="5" customFormat="1" x14ac:dyDescent="0.25">
      <c r="A1012" s="12"/>
      <c r="F1012" s="82"/>
    </row>
    <row r="1013" spans="1:6" s="5" customFormat="1" x14ac:dyDescent="0.25">
      <c r="A1013" s="12"/>
      <c r="F1013" s="82"/>
    </row>
    <row r="1014" spans="1:6" s="5" customFormat="1" x14ac:dyDescent="0.25">
      <c r="A1014" s="12"/>
      <c r="F1014" s="82"/>
    </row>
    <row r="1015" spans="1:6" s="5" customFormat="1" x14ac:dyDescent="0.25">
      <c r="A1015" s="12"/>
      <c r="F1015" s="82"/>
    </row>
    <row r="1016" spans="1:6" s="5" customFormat="1" x14ac:dyDescent="0.25">
      <c r="A1016" s="12"/>
      <c r="F1016" s="82"/>
    </row>
    <row r="1017" spans="1:6" s="5" customFormat="1" x14ac:dyDescent="0.25">
      <c r="A1017" s="12"/>
      <c r="F1017" s="82"/>
    </row>
    <row r="1018" spans="1:6" s="5" customFormat="1" x14ac:dyDescent="0.25">
      <c r="A1018" s="12"/>
      <c r="F1018" s="82"/>
    </row>
    <row r="1019" spans="1:6" s="5" customFormat="1" x14ac:dyDescent="0.25">
      <c r="A1019" s="12"/>
      <c r="F1019" s="82"/>
    </row>
    <row r="1020" spans="1:6" s="5" customFormat="1" x14ac:dyDescent="0.25">
      <c r="A1020" s="12"/>
      <c r="F1020" s="82"/>
    </row>
    <row r="1021" spans="1:6" s="5" customFormat="1" x14ac:dyDescent="0.25">
      <c r="A1021" s="12"/>
      <c r="F1021" s="82"/>
    </row>
    <row r="1022" spans="1:6" s="5" customFormat="1" x14ac:dyDescent="0.25">
      <c r="A1022" s="12"/>
      <c r="F1022" s="82"/>
    </row>
    <row r="1023" spans="1:6" s="5" customFormat="1" x14ac:dyDescent="0.25">
      <c r="A1023" s="12"/>
      <c r="F1023" s="82"/>
    </row>
    <row r="1024" spans="1:6" s="5" customFormat="1" x14ac:dyDescent="0.25">
      <c r="A1024" s="12"/>
      <c r="F1024" s="82"/>
    </row>
    <row r="1025" spans="1:6" s="5" customFormat="1" x14ac:dyDescent="0.25">
      <c r="A1025" s="12"/>
      <c r="F1025" s="82"/>
    </row>
    <row r="1026" spans="1:6" s="5" customFormat="1" x14ac:dyDescent="0.25">
      <c r="A1026" s="12"/>
      <c r="F1026" s="82"/>
    </row>
    <row r="1027" spans="1:6" s="5" customFormat="1" x14ac:dyDescent="0.25">
      <c r="A1027" s="12"/>
      <c r="F1027" s="82"/>
    </row>
    <row r="1028" spans="1:6" s="5" customFormat="1" x14ac:dyDescent="0.25">
      <c r="A1028" s="12"/>
      <c r="F1028" s="82"/>
    </row>
    <row r="1029" spans="1:6" s="5" customFormat="1" x14ac:dyDescent="0.25">
      <c r="A1029" s="12"/>
      <c r="F1029" s="82"/>
    </row>
    <row r="1030" spans="1:6" s="5" customFormat="1" x14ac:dyDescent="0.25">
      <c r="A1030" s="12"/>
      <c r="F1030" s="82"/>
    </row>
    <row r="1031" spans="1:6" s="5" customFormat="1" x14ac:dyDescent="0.25">
      <c r="A1031" s="12"/>
      <c r="F1031" s="82"/>
    </row>
    <row r="1032" spans="1:6" s="5" customFormat="1" x14ac:dyDescent="0.25">
      <c r="A1032" s="12"/>
      <c r="F1032" s="82"/>
    </row>
    <row r="1033" spans="1:6" s="5" customFormat="1" x14ac:dyDescent="0.25">
      <c r="A1033" s="12"/>
      <c r="F1033" s="82"/>
    </row>
    <row r="1034" spans="1:6" s="5" customFormat="1" x14ac:dyDescent="0.25">
      <c r="A1034" s="12"/>
      <c r="F1034" s="82"/>
    </row>
    <row r="1035" spans="1:6" s="5" customFormat="1" x14ac:dyDescent="0.25">
      <c r="A1035" s="12"/>
      <c r="F1035" s="82"/>
    </row>
    <row r="1036" spans="1:6" s="5" customFormat="1" x14ac:dyDescent="0.25">
      <c r="A1036" s="12"/>
      <c r="F1036" s="82"/>
    </row>
    <row r="1037" spans="1:6" s="5" customFormat="1" x14ac:dyDescent="0.25">
      <c r="A1037" s="12"/>
      <c r="F1037" s="82"/>
    </row>
    <row r="1038" spans="1:6" s="5" customFormat="1" x14ac:dyDescent="0.25">
      <c r="A1038" s="12"/>
      <c r="F1038" s="82"/>
    </row>
    <row r="1039" spans="1:6" s="5" customFormat="1" x14ac:dyDescent="0.25">
      <c r="A1039" s="12"/>
      <c r="F1039" s="82"/>
    </row>
    <row r="1040" spans="1:6" s="5" customFormat="1" x14ac:dyDescent="0.25">
      <c r="A1040" s="12"/>
      <c r="F1040" s="82"/>
    </row>
    <row r="1041" spans="1:6" s="5" customFormat="1" x14ac:dyDescent="0.25">
      <c r="A1041" s="12"/>
      <c r="F1041" s="82"/>
    </row>
    <row r="1042" spans="1:6" s="5" customFormat="1" x14ac:dyDescent="0.25">
      <c r="A1042" s="12"/>
      <c r="F1042" s="82"/>
    </row>
    <row r="1043" spans="1:6" s="5" customFormat="1" x14ac:dyDescent="0.25">
      <c r="A1043" s="12"/>
      <c r="F1043" s="82"/>
    </row>
    <row r="1044" spans="1:6" s="5" customFormat="1" x14ac:dyDescent="0.25">
      <c r="A1044" s="12"/>
      <c r="F1044" s="82"/>
    </row>
    <row r="1045" spans="1:6" s="5" customFormat="1" x14ac:dyDescent="0.25">
      <c r="A1045" s="12"/>
      <c r="F1045" s="82"/>
    </row>
    <row r="1046" spans="1:6" s="5" customFormat="1" x14ac:dyDescent="0.25">
      <c r="A1046" s="12"/>
      <c r="F1046" s="82"/>
    </row>
    <row r="1047" spans="1:6" s="5" customFormat="1" x14ac:dyDescent="0.25">
      <c r="A1047" s="12"/>
      <c r="F1047" s="82"/>
    </row>
    <row r="1048" spans="1:6" s="5" customFormat="1" x14ac:dyDescent="0.25">
      <c r="A1048" s="12"/>
      <c r="F1048" s="82"/>
    </row>
    <row r="1049" spans="1:6" s="5" customFormat="1" x14ac:dyDescent="0.25">
      <c r="A1049" s="12"/>
      <c r="F1049" s="82"/>
    </row>
    <row r="1050" spans="1:6" s="5" customFormat="1" x14ac:dyDescent="0.25">
      <c r="A1050" s="12"/>
      <c r="F1050" s="82"/>
    </row>
    <row r="1051" spans="1:6" s="5" customFormat="1" x14ac:dyDescent="0.25">
      <c r="A1051" s="12"/>
      <c r="F1051" s="82"/>
    </row>
    <row r="1052" spans="1:6" s="5" customFormat="1" x14ac:dyDescent="0.25">
      <c r="A1052" s="12"/>
      <c r="F1052" s="82"/>
    </row>
    <row r="1053" spans="1:6" s="5" customFormat="1" x14ac:dyDescent="0.25">
      <c r="A1053" s="12"/>
      <c r="F1053" s="82"/>
    </row>
    <row r="1054" spans="1:6" s="5" customFormat="1" x14ac:dyDescent="0.25">
      <c r="A1054" s="12"/>
      <c r="F1054" s="82"/>
    </row>
    <row r="1055" spans="1:6" s="5" customFormat="1" x14ac:dyDescent="0.25">
      <c r="A1055" s="12"/>
      <c r="F1055" s="82"/>
    </row>
    <row r="1056" spans="1:6" s="5" customFormat="1" x14ac:dyDescent="0.25">
      <c r="A1056" s="12"/>
      <c r="F1056" s="82"/>
    </row>
    <row r="1057" spans="1:6" s="5" customFormat="1" x14ac:dyDescent="0.25">
      <c r="A1057" s="12"/>
      <c r="F1057" s="82"/>
    </row>
    <row r="1058" spans="1:6" s="5" customFormat="1" x14ac:dyDescent="0.25">
      <c r="A1058" s="12"/>
      <c r="F1058" s="82"/>
    </row>
    <row r="1059" spans="1:6" s="5" customFormat="1" x14ac:dyDescent="0.25">
      <c r="A1059" s="12"/>
      <c r="F1059" s="82"/>
    </row>
    <row r="1060" spans="1:6" s="5" customFormat="1" x14ac:dyDescent="0.25">
      <c r="A1060" s="12"/>
      <c r="F1060" s="82"/>
    </row>
    <row r="1061" spans="1:6" s="5" customFormat="1" x14ac:dyDescent="0.25">
      <c r="A1061" s="12"/>
      <c r="F1061" s="82"/>
    </row>
    <row r="1062" spans="1:6" s="5" customFormat="1" x14ac:dyDescent="0.25">
      <c r="A1062" s="12"/>
      <c r="F1062" s="82"/>
    </row>
    <row r="1063" spans="1:6" s="5" customFormat="1" x14ac:dyDescent="0.25">
      <c r="A1063" s="12"/>
      <c r="F1063" s="82"/>
    </row>
    <row r="1064" spans="1:6" s="5" customFormat="1" x14ac:dyDescent="0.25">
      <c r="A1064" s="12"/>
      <c r="F1064" s="82"/>
    </row>
    <row r="1065" spans="1:6" s="5" customFormat="1" x14ac:dyDescent="0.25">
      <c r="A1065" s="12"/>
      <c r="F1065" s="82"/>
    </row>
    <row r="1066" spans="1:6" s="5" customFormat="1" x14ac:dyDescent="0.25">
      <c r="A1066" s="12"/>
      <c r="F1066" s="82"/>
    </row>
    <row r="1067" spans="1:6" s="5" customFormat="1" x14ac:dyDescent="0.25">
      <c r="A1067" s="12"/>
      <c r="F1067" s="82"/>
    </row>
    <row r="1068" spans="1:6" s="5" customFormat="1" x14ac:dyDescent="0.25">
      <c r="A1068" s="12"/>
      <c r="F1068" s="82"/>
    </row>
    <row r="1069" spans="1:6" s="5" customFormat="1" x14ac:dyDescent="0.25">
      <c r="A1069" s="12"/>
      <c r="F1069" s="82"/>
    </row>
    <row r="1070" spans="1:6" s="5" customFormat="1" x14ac:dyDescent="0.25">
      <c r="A1070" s="12"/>
      <c r="F1070" s="82"/>
    </row>
    <row r="1071" spans="1:6" s="5" customFormat="1" x14ac:dyDescent="0.25">
      <c r="A1071" s="12"/>
      <c r="F1071" s="82"/>
    </row>
    <row r="1072" spans="1:6" s="5" customFormat="1" x14ac:dyDescent="0.25">
      <c r="A1072" s="12"/>
      <c r="F1072" s="82"/>
    </row>
    <row r="1073" spans="1:6" s="5" customFormat="1" x14ac:dyDescent="0.25">
      <c r="A1073" s="12"/>
      <c r="F1073" s="82"/>
    </row>
    <row r="1074" spans="1:6" s="5" customFormat="1" x14ac:dyDescent="0.25">
      <c r="A1074" s="12"/>
      <c r="F1074" s="82"/>
    </row>
    <row r="1075" spans="1:6" s="5" customFormat="1" x14ac:dyDescent="0.25">
      <c r="A1075" s="12"/>
      <c r="F1075" s="82"/>
    </row>
    <row r="1076" spans="1:6" s="5" customFormat="1" x14ac:dyDescent="0.25">
      <c r="A1076" s="12"/>
      <c r="F1076" s="82"/>
    </row>
    <row r="1077" spans="1:6" s="5" customFormat="1" x14ac:dyDescent="0.25">
      <c r="A1077" s="12"/>
      <c r="F1077" s="82"/>
    </row>
    <row r="1078" spans="1:6" s="5" customFormat="1" x14ac:dyDescent="0.25">
      <c r="A1078" s="12"/>
      <c r="F1078" s="82"/>
    </row>
    <row r="1079" spans="1:6" s="5" customFormat="1" x14ac:dyDescent="0.25">
      <c r="A1079" s="12"/>
      <c r="F1079" s="82"/>
    </row>
    <row r="1080" spans="1:6" s="5" customFormat="1" x14ac:dyDescent="0.25">
      <c r="A1080" s="12"/>
      <c r="F1080" s="82"/>
    </row>
    <row r="1081" spans="1:6" s="5" customFormat="1" x14ac:dyDescent="0.25">
      <c r="A1081" s="12"/>
      <c r="F1081" s="82"/>
    </row>
    <row r="1082" spans="1:6" s="5" customFormat="1" x14ac:dyDescent="0.25">
      <c r="A1082" s="12"/>
      <c r="F1082" s="82"/>
    </row>
    <row r="1083" spans="1:6" s="5" customFormat="1" x14ac:dyDescent="0.25">
      <c r="A1083" s="12"/>
      <c r="F1083" s="82"/>
    </row>
    <row r="1084" spans="1:6" s="5" customFormat="1" x14ac:dyDescent="0.25">
      <c r="A1084" s="12"/>
      <c r="F1084" s="82"/>
    </row>
    <row r="1085" spans="1:6" s="5" customFormat="1" x14ac:dyDescent="0.25">
      <c r="A1085" s="12"/>
      <c r="F1085" s="82"/>
    </row>
    <row r="1086" spans="1:6" s="5" customFormat="1" x14ac:dyDescent="0.25">
      <c r="A1086" s="12"/>
      <c r="F1086" s="82"/>
    </row>
    <row r="1087" spans="1:6" s="5" customFormat="1" x14ac:dyDescent="0.25">
      <c r="A1087" s="12"/>
      <c r="F1087" s="82"/>
    </row>
    <row r="1088" spans="1:6" s="5" customFormat="1" x14ac:dyDescent="0.25">
      <c r="A1088" s="12"/>
      <c r="F1088" s="82"/>
    </row>
    <row r="1089" spans="1:6" s="5" customFormat="1" x14ac:dyDescent="0.25">
      <c r="A1089" s="12"/>
      <c r="F1089" s="82"/>
    </row>
    <row r="1090" spans="1:6" s="5" customFormat="1" x14ac:dyDescent="0.25">
      <c r="A1090" s="12"/>
      <c r="F1090" s="82"/>
    </row>
    <row r="1091" spans="1:6" s="5" customFormat="1" x14ac:dyDescent="0.25">
      <c r="A1091" s="12"/>
      <c r="F1091" s="82"/>
    </row>
    <row r="1092" spans="1:6" s="5" customFormat="1" x14ac:dyDescent="0.25">
      <c r="A1092" s="12"/>
      <c r="F1092" s="82"/>
    </row>
    <row r="1093" spans="1:6" s="5" customFormat="1" x14ac:dyDescent="0.25">
      <c r="A1093" s="12"/>
      <c r="F1093" s="82"/>
    </row>
    <row r="1094" spans="1:6" s="5" customFormat="1" x14ac:dyDescent="0.25">
      <c r="A1094" s="12"/>
      <c r="F1094" s="82"/>
    </row>
    <row r="1095" spans="1:6" s="5" customFormat="1" x14ac:dyDescent="0.25">
      <c r="A1095" s="12"/>
      <c r="F1095" s="82"/>
    </row>
    <row r="1096" spans="1:6" s="5" customFormat="1" x14ac:dyDescent="0.25">
      <c r="A1096" s="12"/>
      <c r="F1096" s="82"/>
    </row>
    <row r="1097" spans="1:6" s="5" customFormat="1" x14ac:dyDescent="0.25">
      <c r="A1097" s="12"/>
      <c r="F1097" s="82"/>
    </row>
    <row r="1098" spans="1:6" s="5" customFormat="1" x14ac:dyDescent="0.25">
      <c r="A1098" s="12"/>
      <c r="F1098" s="82"/>
    </row>
    <row r="1099" spans="1:6" s="5" customFormat="1" x14ac:dyDescent="0.25">
      <c r="A1099" s="12"/>
      <c r="F1099" s="82"/>
    </row>
    <row r="1100" spans="1:6" s="5" customFormat="1" x14ac:dyDescent="0.25">
      <c r="A1100" s="12"/>
      <c r="F1100" s="82"/>
    </row>
    <row r="1101" spans="1:6" s="5" customFormat="1" x14ac:dyDescent="0.25">
      <c r="A1101" s="12"/>
      <c r="F1101" s="82"/>
    </row>
    <row r="1102" spans="1:6" s="5" customFormat="1" x14ac:dyDescent="0.25">
      <c r="A1102" s="12"/>
      <c r="F1102" s="82"/>
    </row>
    <row r="1103" spans="1:6" s="5" customFormat="1" x14ac:dyDescent="0.25">
      <c r="A1103" s="12"/>
      <c r="F1103" s="82"/>
    </row>
    <row r="1104" spans="1:6" s="5" customFormat="1" x14ac:dyDescent="0.25">
      <c r="A1104" s="12"/>
      <c r="F1104" s="82"/>
    </row>
    <row r="1105" spans="1:6" s="5" customFormat="1" x14ac:dyDescent="0.25">
      <c r="A1105" s="12"/>
      <c r="F1105" s="82"/>
    </row>
    <row r="1106" spans="1:6" s="5" customFormat="1" x14ac:dyDescent="0.25">
      <c r="A1106" s="12"/>
      <c r="F1106" s="82"/>
    </row>
    <row r="1107" spans="1:6" s="5" customFormat="1" x14ac:dyDescent="0.25">
      <c r="A1107" s="12"/>
      <c r="F1107" s="82"/>
    </row>
    <row r="1108" spans="1:6" s="5" customFormat="1" x14ac:dyDescent="0.25">
      <c r="A1108" s="12"/>
      <c r="F1108" s="82"/>
    </row>
    <row r="1109" spans="1:6" s="5" customFormat="1" x14ac:dyDescent="0.25">
      <c r="A1109" s="12"/>
      <c r="F1109" s="82"/>
    </row>
    <row r="1110" spans="1:6" s="5" customFormat="1" x14ac:dyDescent="0.25">
      <c r="A1110" s="12"/>
      <c r="F1110" s="82"/>
    </row>
    <row r="1111" spans="1:6" s="5" customFormat="1" x14ac:dyDescent="0.25">
      <c r="A1111" s="12"/>
      <c r="F1111" s="82"/>
    </row>
    <row r="1112" spans="1:6" s="5" customFormat="1" x14ac:dyDescent="0.25">
      <c r="A1112" s="12"/>
      <c r="F1112" s="82"/>
    </row>
    <row r="1113" spans="1:6" s="5" customFormat="1" x14ac:dyDescent="0.25">
      <c r="A1113" s="12"/>
      <c r="F1113" s="82"/>
    </row>
    <row r="1114" spans="1:6" s="5" customFormat="1" x14ac:dyDescent="0.25">
      <c r="A1114" s="12"/>
      <c r="F1114" s="82"/>
    </row>
    <row r="1115" spans="1:6" s="5" customFormat="1" x14ac:dyDescent="0.25">
      <c r="A1115" s="12"/>
      <c r="F1115" s="82"/>
    </row>
    <row r="1116" spans="1:6" s="5" customFormat="1" x14ac:dyDescent="0.25">
      <c r="A1116" s="12"/>
      <c r="F1116" s="82"/>
    </row>
    <row r="1117" spans="1:6" s="5" customFormat="1" x14ac:dyDescent="0.25">
      <c r="A1117" s="12"/>
      <c r="F1117" s="82"/>
    </row>
    <row r="1118" spans="1:6" s="5" customFormat="1" x14ac:dyDescent="0.25">
      <c r="A1118" s="12"/>
      <c r="F1118" s="82"/>
    </row>
    <row r="1119" spans="1:6" s="5" customFormat="1" x14ac:dyDescent="0.25">
      <c r="A1119" s="12"/>
      <c r="F1119" s="82"/>
    </row>
    <row r="1120" spans="1:6" s="5" customFormat="1" x14ac:dyDescent="0.25">
      <c r="A1120" s="12"/>
      <c r="F1120" s="82"/>
    </row>
    <row r="1121" spans="1:6" s="5" customFormat="1" x14ac:dyDescent="0.25">
      <c r="A1121" s="12"/>
      <c r="F1121" s="82"/>
    </row>
    <row r="1122" spans="1:6" s="5" customFormat="1" x14ac:dyDescent="0.25">
      <c r="A1122" s="12"/>
      <c r="F1122" s="82"/>
    </row>
    <row r="1123" spans="1:6" s="5" customFormat="1" x14ac:dyDescent="0.25">
      <c r="A1123" s="12"/>
      <c r="F1123" s="82"/>
    </row>
    <row r="1124" spans="1:6" s="5" customFormat="1" x14ac:dyDescent="0.25">
      <c r="A1124" s="12"/>
      <c r="F1124" s="82"/>
    </row>
    <row r="1125" spans="1:6" s="5" customFormat="1" x14ac:dyDescent="0.25">
      <c r="A1125" s="12"/>
      <c r="F1125" s="82"/>
    </row>
    <row r="1126" spans="1:6" s="5" customFormat="1" x14ac:dyDescent="0.25">
      <c r="A1126" s="12"/>
      <c r="F1126" s="82"/>
    </row>
    <row r="1127" spans="1:6" s="5" customFormat="1" x14ac:dyDescent="0.25">
      <c r="A1127" s="12"/>
      <c r="F1127" s="82"/>
    </row>
    <row r="1128" spans="1:6" s="5" customFormat="1" x14ac:dyDescent="0.25">
      <c r="A1128" s="12"/>
      <c r="F1128" s="82"/>
    </row>
    <row r="1129" spans="1:6" s="5" customFormat="1" x14ac:dyDescent="0.25">
      <c r="A1129" s="12"/>
      <c r="F1129" s="82"/>
    </row>
    <row r="1130" spans="1:6" s="5" customFormat="1" x14ac:dyDescent="0.25">
      <c r="A1130" s="12"/>
      <c r="F1130" s="82"/>
    </row>
    <row r="1131" spans="1:6" s="5" customFormat="1" x14ac:dyDescent="0.25">
      <c r="A1131" s="12"/>
      <c r="F1131" s="82"/>
    </row>
    <row r="1132" spans="1:6" s="5" customFormat="1" x14ac:dyDescent="0.25">
      <c r="A1132" s="12"/>
      <c r="F1132" s="82"/>
    </row>
    <row r="1133" spans="1:6" s="5" customFormat="1" x14ac:dyDescent="0.25">
      <c r="A1133" s="12"/>
      <c r="F1133" s="82"/>
    </row>
    <row r="1134" spans="1:6" s="5" customFormat="1" x14ac:dyDescent="0.25">
      <c r="A1134" s="12"/>
      <c r="F1134" s="82"/>
    </row>
    <row r="1135" spans="1:6" s="5" customFormat="1" x14ac:dyDescent="0.25">
      <c r="A1135" s="12"/>
      <c r="F1135" s="82"/>
    </row>
    <row r="1136" spans="1:6" s="5" customFormat="1" x14ac:dyDescent="0.25">
      <c r="A1136" s="12"/>
      <c r="F1136" s="82"/>
    </row>
    <row r="1137" spans="1:6" s="5" customFormat="1" x14ac:dyDescent="0.25">
      <c r="A1137" s="12"/>
      <c r="F1137" s="82"/>
    </row>
    <row r="1138" spans="1:6" s="5" customFormat="1" x14ac:dyDescent="0.25">
      <c r="A1138" s="12"/>
      <c r="F1138" s="82"/>
    </row>
    <row r="1139" spans="1:6" s="5" customFormat="1" x14ac:dyDescent="0.25">
      <c r="A1139" s="12"/>
      <c r="F1139" s="82"/>
    </row>
    <row r="1140" spans="1:6" s="5" customFormat="1" x14ac:dyDescent="0.25">
      <c r="A1140" s="12"/>
      <c r="F1140" s="82"/>
    </row>
    <row r="1141" spans="1:6" s="5" customFormat="1" x14ac:dyDescent="0.25">
      <c r="A1141" s="12"/>
      <c r="F1141" s="82"/>
    </row>
    <row r="1142" spans="1:6" s="5" customFormat="1" x14ac:dyDescent="0.25">
      <c r="A1142" s="12"/>
      <c r="F1142" s="82"/>
    </row>
    <row r="1143" spans="1:6" s="5" customFormat="1" x14ac:dyDescent="0.25">
      <c r="A1143" s="12"/>
      <c r="F1143" s="82"/>
    </row>
    <row r="1144" spans="1:6" s="5" customFormat="1" x14ac:dyDescent="0.25">
      <c r="A1144" s="12"/>
      <c r="F1144" s="82"/>
    </row>
    <row r="1145" spans="1:6" s="5" customFormat="1" x14ac:dyDescent="0.25">
      <c r="A1145" s="12"/>
      <c r="F1145" s="82"/>
    </row>
    <row r="1146" spans="1:6" s="5" customFormat="1" x14ac:dyDescent="0.25">
      <c r="A1146" s="12"/>
      <c r="F1146" s="82"/>
    </row>
    <row r="1147" spans="1:6" s="5" customFormat="1" x14ac:dyDescent="0.25">
      <c r="A1147" s="12"/>
      <c r="F1147" s="82"/>
    </row>
    <row r="1148" spans="1:6" s="5" customFormat="1" x14ac:dyDescent="0.25">
      <c r="A1148" s="12"/>
      <c r="F1148" s="82"/>
    </row>
    <row r="1149" spans="1:6" s="5" customFormat="1" x14ac:dyDescent="0.25">
      <c r="A1149" s="12"/>
      <c r="F1149" s="82"/>
    </row>
    <row r="1150" spans="1:6" s="5" customFormat="1" x14ac:dyDescent="0.25">
      <c r="A1150" s="12"/>
      <c r="F1150" s="82"/>
    </row>
    <row r="1151" spans="1:6" s="5" customFormat="1" x14ac:dyDescent="0.25">
      <c r="A1151" s="12"/>
      <c r="F1151" s="82"/>
    </row>
    <row r="1152" spans="1:6" s="5" customFormat="1" x14ac:dyDescent="0.25">
      <c r="A1152" s="12"/>
      <c r="F1152" s="82"/>
    </row>
    <row r="1153" spans="1:6" s="5" customFormat="1" x14ac:dyDescent="0.25">
      <c r="A1153" s="12"/>
      <c r="F1153" s="82"/>
    </row>
    <row r="1154" spans="1:6" s="5" customFormat="1" x14ac:dyDescent="0.25">
      <c r="A1154" s="12"/>
      <c r="F1154" s="82"/>
    </row>
    <row r="1155" spans="1:6" s="5" customFormat="1" x14ac:dyDescent="0.25">
      <c r="A1155" s="12"/>
      <c r="F1155" s="82"/>
    </row>
    <row r="1156" spans="1:6" s="5" customFormat="1" x14ac:dyDescent="0.25">
      <c r="A1156" s="12"/>
      <c r="F1156" s="82"/>
    </row>
    <row r="1157" spans="1:6" s="5" customFormat="1" x14ac:dyDescent="0.25">
      <c r="A1157" s="12"/>
      <c r="F1157" s="82"/>
    </row>
    <row r="1158" spans="1:6" s="5" customFormat="1" x14ac:dyDescent="0.25">
      <c r="A1158" s="12"/>
      <c r="F1158" s="82"/>
    </row>
    <row r="1159" spans="1:6" s="5" customFormat="1" x14ac:dyDescent="0.25">
      <c r="A1159" s="12"/>
      <c r="F1159" s="82"/>
    </row>
    <row r="1160" spans="1:6" s="5" customFormat="1" x14ac:dyDescent="0.25">
      <c r="A1160" s="12"/>
      <c r="F1160" s="82"/>
    </row>
    <row r="1161" spans="1:6" s="5" customFormat="1" x14ac:dyDescent="0.25">
      <c r="A1161" s="12"/>
      <c r="F1161" s="82"/>
    </row>
    <row r="1162" spans="1:6" s="5" customFormat="1" x14ac:dyDescent="0.25">
      <c r="A1162" s="12"/>
      <c r="F1162" s="82"/>
    </row>
    <row r="1163" spans="1:6" s="5" customFormat="1" x14ac:dyDescent="0.25">
      <c r="A1163" s="12"/>
      <c r="F1163" s="82"/>
    </row>
    <row r="1164" spans="1:6" s="5" customFormat="1" x14ac:dyDescent="0.25">
      <c r="A1164" s="12"/>
      <c r="F1164" s="82"/>
    </row>
    <row r="1165" spans="1:6" s="5" customFormat="1" x14ac:dyDescent="0.25">
      <c r="A1165" s="12"/>
      <c r="F1165" s="82"/>
    </row>
    <row r="1166" spans="1:6" s="5" customFormat="1" x14ac:dyDescent="0.25">
      <c r="A1166" s="12"/>
      <c r="F1166" s="82"/>
    </row>
    <row r="1167" spans="1:6" s="5" customFormat="1" x14ac:dyDescent="0.25">
      <c r="A1167" s="12"/>
      <c r="F1167" s="82"/>
    </row>
    <row r="1168" spans="1:6" s="5" customFormat="1" x14ac:dyDescent="0.25">
      <c r="A1168" s="12"/>
      <c r="F1168" s="82"/>
    </row>
    <row r="1169" spans="1:6" s="5" customFormat="1" x14ac:dyDescent="0.25">
      <c r="A1169" s="12"/>
      <c r="F1169" s="82"/>
    </row>
    <row r="1170" spans="1:6" s="5" customFormat="1" x14ac:dyDescent="0.25">
      <c r="A1170" s="12"/>
      <c r="F1170" s="82"/>
    </row>
    <row r="1171" spans="1:6" s="5" customFormat="1" x14ac:dyDescent="0.25">
      <c r="A1171" s="12"/>
      <c r="F1171" s="82"/>
    </row>
    <row r="1172" spans="1:6" s="5" customFormat="1" x14ac:dyDescent="0.25">
      <c r="A1172" s="12"/>
      <c r="F1172" s="82"/>
    </row>
    <row r="1173" spans="1:6" s="5" customFormat="1" x14ac:dyDescent="0.25">
      <c r="A1173" s="12"/>
      <c r="F1173" s="82"/>
    </row>
    <row r="1174" spans="1:6" s="5" customFormat="1" x14ac:dyDescent="0.25">
      <c r="A1174" s="12"/>
      <c r="F1174" s="82"/>
    </row>
    <row r="1175" spans="1:6" s="5" customFormat="1" x14ac:dyDescent="0.25">
      <c r="A1175" s="12"/>
      <c r="F1175" s="82"/>
    </row>
    <row r="1176" spans="1:6" s="5" customFormat="1" x14ac:dyDescent="0.25">
      <c r="A1176" s="12"/>
      <c r="F1176" s="82"/>
    </row>
    <row r="1177" spans="1:6" s="5" customFormat="1" x14ac:dyDescent="0.25">
      <c r="A1177" s="12"/>
      <c r="F1177" s="82"/>
    </row>
    <row r="1178" spans="1:6" s="5" customFormat="1" x14ac:dyDescent="0.25">
      <c r="A1178" s="12"/>
      <c r="F1178" s="82"/>
    </row>
    <row r="1179" spans="1:6" s="5" customFormat="1" x14ac:dyDescent="0.25">
      <c r="A1179" s="12"/>
      <c r="F1179" s="82"/>
    </row>
    <row r="1180" spans="1:6" s="5" customFormat="1" x14ac:dyDescent="0.25">
      <c r="A1180" s="12"/>
      <c r="F1180" s="82"/>
    </row>
    <row r="1181" spans="1:6" s="5" customFormat="1" x14ac:dyDescent="0.25">
      <c r="A1181" s="12"/>
      <c r="F1181" s="82"/>
    </row>
    <row r="1182" spans="1:6" s="5" customFormat="1" x14ac:dyDescent="0.25">
      <c r="A1182" s="12"/>
      <c r="F1182" s="82"/>
    </row>
    <row r="1183" spans="1:6" s="5" customFormat="1" x14ac:dyDescent="0.25">
      <c r="A1183" s="12"/>
      <c r="F1183" s="82"/>
    </row>
    <row r="1184" spans="1:6" s="5" customFormat="1" x14ac:dyDescent="0.25">
      <c r="A1184" s="12"/>
      <c r="F1184" s="82"/>
    </row>
    <row r="1185" spans="1:6" s="5" customFormat="1" x14ac:dyDescent="0.25">
      <c r="A1185" s="12"/>
      <c r="F1185" s="82"/>
    </row>
    <row r="1186" spans="1:6" s="5" customFormat="1" x14ac:dyDescent="0.25">
      <c r="A1186" s="12"/>
      <c r="F1186" s="82"/>
    </row>
    <row r="1187" spans="1:6" s="5" customFormat="1" x14ac:dyDescent="0.25">
      <c r="A1187" s="12"/>
      <c r="F1187" s="82"/>
    </row>
    <row r="1188" spans="1:6" s="5" customFormat="1" x14ac:dyDescent="0.25">
      <c r="A1188" s="12"/>
      <c r="F1188" s="82"/>
    </row>
    <row r="1189" spans="1:6" s="5" customFormat="1" x14ac:dyDescent="0.25">
      <c r="A1189" s="12"/>
      <c r="F1189" s="82"/>
    </row>
    <row r="1190" spans="1:6" s="5" customFormat="1" x14ac:dyDescent="0.25">
      <c r="A1190" s="12"/>
      <c r="F1190" s="82"/>
    </row>
    <row r="1191" spans="1:6" s="5" customFormat="1" x14ac:dyDescent="0.25">
      <c r="A1191" s="12"/>
      <c r="F1191" s="82"/>
    </row>
    <row r="1192" spans="1:6" s="5" customFormat="1" x14ac:dyDescent="0.25">
      <c r="A1192" s="12"/>
      <c r="F1192" s="82"/>
    </row>
    <row r="1193" spans="1:6" s="5" customFormat="1" x14ac:dyDescent="0.25">
      <c r="A1193" s="12"/>
      <c r="F1193" s="82"/>
    </row>
    <row r="1194" spans="1:6" s="5" customFormat="1" x14ac:dyDescent="0.25">
      <c r="A1194" s="12"/>
      <c r="F1194" s="82"/>
    </row>
    <row r="1195" spans="1:6" s="5" customFormat="1" x14ac:dyDescent="0.25">
      <c r="A1195" s="12"/>
      <c r="F1195" s="82"/>
    </row>
    <row r="1196" spans="1:6" s="5" customFormat="1" x14ac:dyDescent="0.25">
      <c r="A1196" s="12"/>
      <c r="F1196" s="82"/>
    </row>
    <row r="1197" spans="1:6" s="5" customFormat="1" x14ac:dyDescent="0.25">
      <c r="A1197" s="12"/>
      <c r="F1197" s="82"/>
    </row>
    <row r="1198" spans="1:6" s="5" customFormat="1" x14ac:dyDescent="0.25">
      <c r="A1198" s="12"/>
      <c r="F1198" s="82"/>
    </row>
    <row r="1199" spans="1:6" s="5" customFormat="1" x14ac:dyDescent="0.25">
      <c r="A1199" s="12"/>
      <c r="F1199" s="82"/>
    </row>
    <row r="1200" spans="1:6" s="5" customFormat="1" x14ac:dyDescent="0.25">
      <c r="A1200" s="12"/>
      <c r="F1200" s="82"/>
    </row>
    <row r="1201" spans="1:6" s="5" customFormat="1" x14ac:dyDescent="0.25">
      <c r="A1201" s="12"/>
      <c r="F1201" s="82"/>
    </row>
    <row r="1202" spans="1:6" s="5" customFormat="1" x14ac:dyDescent="0.25">
      <c r="A1202" s="12"/>
      <c r="F1202" s="82"/>
    </row>
    <row r="1203" spans="1:6" s="5" customFormat="1" x14ac:dyDescent="0.25">
      <c r="A1203" s="12"/>
      <c r="F1203" s="82"/>
    </row>
    <row r="1204" spans="1:6" s="5" customFormat="1" x14ac:dyDescent="0.25">
      <c r="A1204" s="12"/>
      <c r="F1204" s="82"/>
    </row>
    <row r="1205" spans="1:6" s="5" customFormat="1" x14ac:dyDescent="0.25">
      <c r="A1205" s="12"/>
      <c r="F1205" s="82"/>
    </row>
    <row r="1206" spans="1:6" s="5" customFormat="1" x14ac:dyDescent="0.25">
      <c r="A1206" s="12"/>
      <c r="F1206" s="82"/>
    </row>
    <row r="1207" spans="1:6" s="5" customFormat="1" x14ac:dyDescent="0.25">
      <c r="A1207" s="12"/>
      <c r="F1207" s="82"/>
    </row>
    <row r="1208" spans="1:6" s="5" customFormat="1" x14ac:dyDescent="0.25">
      <c r="A1208" s="12"/>
      <c r="F1208" s="82"/>
    </row>
    <row r="1209" spans="1:6" s="5" customFormat="1" x14ac:dyDescent="0.25">
      <c r="A1209" s="12"/>
      <c r="F1209" s="82"/>
    </row>
    <row r="1210" spans="1:6" s="5" customFormat="1" x14ac:dyDescent="0.25">
      <c r="A1210" s="12"/>
      <c r="F1210" s="82"/>
    </row>
    <row r="1211" spans="1:6" s="5" customFormat="1" x14ac:dyDescent="0.25">
      <c r="A1211" s="12"/>
      <c r="F1211" s="82"/>
    </row>
    <row r="1212" spans="1:6" s="5" customFormat="1" x14ac:dyDescent="0.25">
      <c r="A1212" s="12"/>
      <c r="F1212" s="82"/>
    </row>
    <row r="1213" spans="1:6" s="5" customFormat="1" x14ac:dyDescent="0.25">
      <c r="A1213" s="12"/>
      <c r="F1213" s="82"/>
    </row>
    <row r="1214" spans="1:6" s="5" customFormat="1" x14ac:dyDescent="0.25">
      <c r="A1214" s="12"/>
      <c r="F1214" s="82"/>
    </row>
    <row r="1215" spans="1:6" s="5" customFormat="1" x14ac:dyDescent="0.25">
      <c r="A1215" s="12"/>
      <c r="F1215" s="82"/>
    </row>
    <row r="1216" spans="1:6" s="5" customFormat="1" x14ac:dyDescent="0.25">
      <c r="A1216" s="12"/>
      <c r="F1216" s="82"/>
    </row>
    <row r="1217" spans="1:6" s="5" customFormat="1" x14ac:dyDescent="0.25">
      <c r="A1217" s="12"/>
      <c r="F1217" s="82"/>
    </row>
    <row r="1218" spans="1:6" s="5" customFormat="1" x14ac:dyDescent="0.25">
      <c r="A1218" s="12"/>
      <c r="F1218" s="82"/>
    </row>
    <row r="1219" spans="1:6" s="5" customFormat="1" x14ac:dyDescent="0.25">
      <c r="A1219" s="12"/>
      <c r="F1219" s="82"/>
    </row>
    <row r="1220" spans="1:6" s="5" customFormat="1" x14ac:dyDescent="0.25">
      <c r="A1220" s="12"/>
      <c r="F1220" s="82"/>
    </row>
    <row r="1221" spans="1:6" s="5" customFormat="1" x14ac:dyDescent="0.25">
      <c r="A1221" s="12"/>
      <c r="F1221" s="82"/>
    </row>
    <row r="1222" spans="1:6" s="5" customFormat="1" x14ac:dyDescent="0.25">
      <c r="A1222" s="12"/>
      <c r="F1222" s="82"/>
    </row>
    <row r="1223" spans="1:6" s="5" customFormat="1" x14ac:dyDescent="0.25">
      <c r="A1223" s="12"/>
      <c r="F1223" s="82"/>
    </row>
    <row r="1224" spans="1:6" s="5" customFormat="1" x14ac:dyDescent="0.25">
      <c r="A1224" s="12"/>
      <c r="F1224" s="82"/>
    </row>
    <row r="1225" spans="1:6" s="5" customFormat="1" x14ac:dyDescent="0.25">
      <c r="A1225" s="12"/>
      <c r="F1225" s="82"/>
    </row>
    <row r="1226" spans="1:6" s="5" customFormat="1" x14ac:dyDescent="0.25">
      <c r="A1226" s="12"/>
      <c r="F1226" s="82"/>
    </row>
    <row r="1227" spans="1:6" s="5" customFormat="1" x14ac:dyDescent="0.25">
      <c r="A1227" s="12"/>
      <c r="F1227" s="82"/>
    </row>
    <row r="1228" spans="1:6" s="5" customFormat="1" x14ac:dyDescent="0.25">
      <c r="A1228" s="12"/>
      <c r="F1228" s="82"/>
    </row>
    <row r="1229" spans="1:6" s="5" customFormat="1" x14ac:dyDescent="0.25">
      <c r="A1229" s="12"/>
      <c r="F1229" s="82"/>
    </row>
    <row r="1230" spans="1:6" s="5" customFormat="1" x14ac:dyDescent="0.25">
      <c r="A1230" s="12"/>
      <c r="F1230" s="82"/>
    </row>
    <row r="1231" spans="1:6" s="5" customFormat="1" x14ac:dyDescent="0.25">
      <c r="A1231" s="12"/>
      <c r="F1231" s="82"/>
    </row>
    <row r="1232" spans="1:6" s="5" customFormat="1" x14ac:dyDescent="0.25">
      <c r="A1232" s="12"/>
      <c r="F1232" s="82"/>
    </row>
    <row r="1233" spans="1:6" s="5" customFormat="1" x14ac:dyDescent="0.25">
      <c r="A1233" s="12"/>
      <c r="F1233" s="82"/>
    </row>
    <row r="1234" spans="1:6" s="5" customFormat="1" x14ac:dyDescent="0.25">
      <c r="A1234" s="12"/>
      <c r="F1234" s="82"/>
    </row>
    <row r="1235" spans="1:6" s="5" customFormat="1" x14ac:dyDescent="0.25">
      <c r="A1235" s="12"/>
      <c r="F1235" s="82"/>
    </row>
    <row r="1236" spans="1:6" s="5" customFormat="1" x14ac:dyDescent="0.25">
      <c r="A1236" s="12"/>
      <c r="F1236" s="82"/>
    </row>
    <row r="1237" spans="1:6" s="5" customFormat="1" x14ac:dyDescent="0.25">
      <c r="A1237" s="12"/>
      <c r="F1237" s="82"/>
    </row>
    <row r="1238" spans="1:6" s="5" customFormat="1" x14ac:dyDescent="0.25">
      <c r="A1238" s="12"/>
      <c r="F1238" s="82"/>
    </row>
    <row r="1239" spans="1:6" s="5" customFormat="1" x14ac:dyDescent="0.25">
      <c r="A1239" s="12"/>
      <c r="F1239" s="82"/>
    </row>
    <row r="1240" spans="1:6" s="5" customFormat="1" x14ac:dyDescent="0.25">
      <c r="A1240" s="12"/>
      <c r="F1240" s="82"/>
    </row>
    <row r="1241" spans="1:6" s="5" customFormat="1" x14ac:dyDescent="0.25">
      <c r="A1241" s="12"/>
      <c r="F1241" s="82"/>
    </row>
    <row r="1242" spans="1:6" s="5" customFormat="1" x14ac:dyDescent="0.25">
      <c r="A1242" s="12"/>
      <c r="F1242" s="82"/>
    </row>
    <row r="1243" spans="1:6" s="5" customFormat="1" x14ac:dyDescent="0.25">
      <c r="A1243" s="12"/>
      <c r="F1243" s="82"/>
    </row>
    <row r="1244" spans="1:6" s="5" customFormat="1" x14ac:dyDescent="0.25">
      <c r="A1244" s="12"/>
      <c r="F1244" s="82"/>
    </row>
    <row r="1245" spans="1:6" s="5" customFormat="1" x14ac:dyDescent="0.25">
      <c r="A1245" s="12"/>
      <c r="F1245" s="82"/>
    </row>
    <row r="1246" spans="1:6" s="5" customFormat="1" x14ac:dyDescent="0.25">
      <c r="A1246" s="12"/>
      <c r="F1246" s="82"/>
    </row>
    <row r="1247" spans="1:6" s="5" customFormat="1" x14ac:dyDescent="0.25">
      <c r="A1247" s="12"/>
      <c r="F1247" s="82"/>
    </row>
    <row r="1248" spans="1:6" s="5" customFormat="1" x14ac:dyDescent="0.25">
      <c r="A1248" s="12"/>
      <c r="F1248" s="82"/>
    </row>
    <row r="1249" spans="1:6" s="5" customFormat="1" x14ac:dyDescent="0.25">
      <c r="A1249" s="12"/>
      <c r="F1249" s="82"/>
    </row>
    <row r="1250" spans="1:6" s="5" customFormat="1" x14ac:dyDescent="0.25">
      <c r="A1250" s="12"/>
      <c r="F1250" s="82"/>
    </row>
    <row r="1251" spans="1:6" s="5" customFormat="1" x14ac:dyDescent="0.25">
      <c r="A1251" s="12"/>
      <c r="F1251" s="82"/>
    </row>
    <row r="1252" spans="1:6" s="5" customFormat="1" x14ac:dyDescent="0.25">
      <c r="A1252" s="12"/>
      <c r="F1252" s="82"/>
    </row>
    <row r="1253" spans="1:6" s="5" customFormat="1" x14ac:dyDescent="0.25">
      <c r="A1253" s="12"/>
      <c r="F1253" s="82"/>
    </row>
    <row r="1254" spans="1:6" s="5" customFormat="1" x14ac:dyDescent="0.25">
      <c r="A1254" s="12"/>
      <c r="F1254" s="82"/>
    </row>
    <row r="1255" spans="1:6" s="5" customFormat="1" x14ac:dyDescent="0.25">
      <c r="A1255" s="12"/>
      <c r="F1255" s="82"/>
    </row>
    <row r="1256" spans="1:6" s="5" customFormat="1" x14ac:dyDescent="0.25">
      <c r="A1256" s="12"/>
      <c r="F1256" s="82"/>
    </row>
    <row r="1257" spans="1:6" s="5" customFormat="1" x14ac:dyDescent="0.25">
      <c r="A1257" s="12"/>
      <c r="F1257" s="82"/>
    </row>
    <row r="1258" spans="1:6" s="5" customFormat="1" x14ac:dyDescent="0.25">
      <c r="A1258" s="12"/>
      <c r="F1258" s="82"/>
    </row>
    <row r="1259" spans="1:6" s="5" customFormat="1" x14ac:dyDescent="0.25">
      <c r="A1259" s="12"/>
      <c r="F1259" s="82"/>
    </row>
    <row r="1260" spans="1:6" s="5" customFormat="1" x14ac:dyDescent="0.25">
      <c r="A1260" s="12"/>
      <c r="F1260" s="82"/>
    </row>
    <row r="1261" spans="1:6" s="5" customFormat="1" x14ac:dyDescent="0.25">
      <c r="A1261" s="12"/>
      <c r="F1261" s="82"/>
    </row>
    <row r="1262" spans="1:6" s="5" customFormat="1" x14ac:dyDescent="0.25">
      <c r="A1262" s="12"/>
      <c r="F1262" s="82"/>
    </row>
    <row r="1263" spans="1:6" s="5" customFormat="1" x14ac:dyDescent="0.25">
      <c r="A1263" s="12"/>
      <c r="F1263" s="82"/>
    </row>
    <row r="1264" spans="1:6" s="5" customFormat="1" x14ac:dyDescent="0.25">
      <c r="A1264" s="12"/>
      <c r="F1264" s="82"/>
    </row>
    <row r="1265" spans="1:6" s="5" customFormat="1" x14ac:dyDescent="0.25">
      <c r="A1265" s="12"/>
      <c r="F1265" s="82"/>
    </row>
    <row r="1266" spans="1:6" s="5" customFormat="1" x14ac:dyDescent="0.25">
      <c r="A1266" s="12"/>
      <c r="F1266" s="82"/>
    </row>
    <row r="1267" spans="1:6" s="5" customFormat="1" x14ac:dyDescent="0.25">
      <c r="A1267" s="12"/>
      <c r="F1267" s="82"/>
    </row>
    <row r="1268" spans="1:6" s="5" customFormat="1" x14ac:dyDescent="0.25">
      <c r="A1268" s="12"/>
      <c r="F1268" s="82"/>
    </row>
    <row r="1269" spans="1:6" s="5" customFormat="1" x14ac:dyDescent="0.25">
      <c r="A1269" s="12"/>
      <c r="F1269" s="82"/>
    </row>
    <row r="1270" spans="1:6" s="5" customFormat="1" x14ac:dyDescent="0.25">
      <c r="A1270" s="12"/>
      <c r="F1270" s="82"/>
    </row>
    <row r="1271" spans="1:6" s="5" customFormat="1" x14ac:dyDescent="0.25">
      <c r="A1271" s="12"/>
      <c r="F1271" s="82"/>
    </row>
    <row r="1272" spans="1:6" s="5" customFormat="1" x14ac:dyDescent="0.25">
      <c r="A1272" s="12"/>
      <c r="F1272" s="82"/>
    </row>
    <row r="1273" spans="1:6" s="5" customFormat="1" x14ac:dyDescent="0.25">
      <c r="A1273" s="12"/>
      <c r="F1273" s="82"/>
    </row>
    <row r="1274" spans="1:6" s="5" customFormat="1" x14ac:dyDescent="0.25">
      <c r="A1274" s="12"/>
      <c r="F1274" s="82"/>
    </row>
    <row r="1275" spans="1:6" s="5" customFormat="1" x14ac:dyDescent="0.25">
      <c r="A1275" s="12"/>
      <c r="F1275" s="82"/>
    </row>
    <row r="1276" spans="1:6" s="5" customFormat="1" x14ac:dyDescent="0.25">
      <c r="A1276" s="12"/>
      <c r="F1276" s="82"/>
    </row>
    <row r="1277" spans="1:6" s="5" customFormat="1" x14ac:dyDescent="0.25">
      <c r="A1277" s="12"/>
      <c r="F1277" s="82"/>
    </row>
    <row r="1278" spans="1:6" s="5" customFormat="1" x14ac:dyDescent="0.25">
      <c r="A1278" s="12"/>
      <c r="F1278" s="82"/>
    </row>
    <row r="1279" spans="1:6" s="5" customFormat="1" x14ac:dyDescent="0.25">
      <c r="A1279" s="12"/>
      <c r="F1279" s="82"/>
    </row>
    <row r="1280" spans="1:6" s="5" customFormat="1" x14ac:dyDescent="0.25">
      <c r="A1280" s="12"/>
      <c r="F1280" s="82"/>
    </row>
    <row r="1281" spans="1:6" s="5" customFormat="1" x14ac:dyDescent="0.25">
      <c r="A1281" s="12"/>
      <c r="F1281" s="82"/>
    </row>
    <row r="1282" spans="1:6" s="5" customFormat="1" x14ac:dyDescent="0.25">
      <c r="A1282" s="12"/>
      <c r="F1282" s="82"/>
    </row>
    <row r="1283" spans="1:6" s="5" customFormat="1" x14ac:dyDescent="0.25">
      <c r="A1283" s="12"/>
      <c r="F1283" s="82"/>
    </row>
    <row r="1284" spans="1:6" s="5" customFormat="1" x14ac:dyDescent="0.25">
      <c r="A1284" s="12"/>
      <c r="F1284" s="82"/>
    </row>
    <row r="1285" spans="1:6" s="5" customFormat="1" x14ac:dyDescent="0.25">
      <c r="A1285" s="12"/>
      <c r="F1285" s="82"/>
    </row>
    <row r="1286" spans="1:6" s="5" customFormat="1" x14ac:dyDescent="0.25">
      <c r="A1286" s="12"/>
      <c r="F1286" s="82"/>
    </row>
    <row r="1287" spans="1:6" s="5" customFormat="1" x14ac:dyDescent="0.25">
      <c r="A1287" s="12"/>
      <c r="F1287" s="82"/>
    </row>
    <row r="1288" spans="1:6" s="5" customFormat="1" x14ac:dyDescent="0.25">
      <c r="A1288" s="12"/>
      <c r="F1288" s="82"/>
    </row>
    <row r="1289" spans="1:6" s="5" customFormat="1" x14ac:dyDescent="0.25">
      <c r="A1289" s="12"/>
      <c r="F1289" s="82"/>
    </row>
    <row r="1290" spans="1:6" s="5" customFormat="1" x14ac:dyDescent="0.25">
      <c r="A1290" s="12"/>
      <c r="F1290" s="82"/>
    </row>
    <row r="1291" spans="1:6" s="5" customFormat="1" x14ac:dyDescent="0.25">
      <c r="A1291" s="12"/>
      <c r="F1291" s="82"/>
    </row>
    <row r="1292" spans="1:6" s="5" customFormat="1" x14ac:dyDescent="0.25">
      <c r="A1292" s="12"/>
      <c r="F1292" s="82"/>
    </row>
    <row r="1293" spans="1:6" s="5" customFormat="1" x14ac:dyDescent="0.25">
      <c r="A1293" s="12"/>
      <c r="F1293" s="82"/>
    </row>
    <row r="1294" spans="1:6" s="5" customFormat="1" x14ac:dyDescent="0.25">
      <c r="A1294" s="12"/>
      <c r="F1294" s="82"/>
    </row>
    <row r="1295" spans="1:6" s="5" customFormat="1" x14ac:dyDescent="0.25">
      <c r="A1295" s="12"/>
      <c r="F1295" s="82"/>
    </row>
    <row r="1296" spans="1:6" s="5" customFormat="1" x14ac:dyDescent="0.25">
      <c r="A1296" s="12"/>
      <c r="F1296" s="82"/>
    </row>
    <row r="1297" spans="1:6" s="5" customFormat="1" x14ac:dyDescent="0.25">
      <c r="A1297" s="12"/>
      <c r="F1297" s="82"/>
    </row>
    <row r="1298" spans="1:6" s="5" customFormat="1" x14ac:dyDescent="0.25">
      <c r="A1298" s="12"/>
      <c r="F1298" s="82"/>
    </row>
    <row r="1299" spans="1:6" s="5" customFormat="1" x14ac:dyDescent="0.25">
      <c r="A1299" s="12"/>
      <c r="F1299" s="82"/>
    </row>
    <row r="1300" spans="1:6" s="5" customFormat="1" x14ac:dyDescent="0.25">
      <c r="A1300" s="12"/>
      <c r="F1300" s="82"/>
    </row>
    <row r="1301" spans="1:6" s="5" customFormat="1" x14ac:dyDescent="0.25">
      <c r="A1301" s="12"/>
      <c r="F1301" s="82"/>
    </row>
    <row r="1302" spans="1:6" s="5" customFormat="1" x14ac:dyDescent="0.25">
      <c r="A1302" s="12"/>
      <c r="F1302" s="82"/>
    </row>
    <row r="1303" spans="1:6" s="5" customFormat="1" x14ac:dyDescent="0.25">
      <c r="A1303" s="12"/>
      <c r="F1303" s="82"/>
    </row>
    <row r="1304" spans="1:6" s="5" customFormat="1" x14ac:dyDescent="0.25">
      <c r="A1304" s="12"/>
      <c r="F1304" s="82"/>
    </row>
    <row r="1305" spans="1:6" s="5" customFormat="1" x14ac:dyDescent="0.25">
      <c r="A1305" s="12"/>
      <c r="F1305" s="82"/>
    </row>
    <row r="1306" spans="1:6" s="5" customFormat="1" x14ac:dyDescent="0.25">
      <c r="A1306" s="12"/>
      <c r="F1306" s="82"/>
    </row>
    <row r="1307" spans="1:6" s="5" customFormat="1" x14ac:dyDescent="0.25">
      <c r="A1307" s="12"/>
      <c r="F1307" s="82"/>
    </row>
    <row r="1308" spans="1:6" s="5" customFormat="1" x14ac:dyDescent="0.25">
      <c r="A1308" s="12"/>
      <c r="F1308" s="82"/>
    </row>
    <row r="1309" spans="1:6" s="5" customFormat="1" x14ac:dyDescent="0.25">
      <c r="A1309" s="12"/>
      <c r="F1309" s="82"/>
    </row>
    <row r="1310" spans="1:6" s="5" customFormat="1" x14ac:dyDescent="0.25">
      <c r="A1310" s="12"/>
      <c r="F1310" s="82"/>
    </row>
    <row r="1311" spans="1:6" s="5" customFormat="1" x14ac:dyDescent="0.25">
      <c r="A1311" s="12"/>
      <c r="F1311" s="82"/>
    </row>
    <row r="1312" spans="1:6" s="5" customFormat="1" x14ac:dyDescent="0.25">
      <c r="A1312" s="12"/>
      <c r="F1312" s="82"/>
    </row>
    <row r="1313" spans="1:6" s="5" customFormat="1" x14ac:dyDescent="0.25">
      <c r="A1313" s="12"/>
      <c r="F1313" s="82"/>
    </row>
    <row r="1314" spans="1:6" s="5" customFormat="1" x14ac:dyDescent="0.25">
      <c r="A1314" s="12"/>
      <c r="F1314" s="82"/>
    </row>
    <row r="1315" spans="1:6" s="5" customFormat="1" x14ac:dyDescent="0.25">
      <c r="A1315" s="12"/>
      <c r="F1315" s="82"/>
    </row>
    <row r="1316" spans="1:6" s="5" customFormat="1" x14ac:dyDescent="0.25">
      <c r="A1316" s="12"/>
      <c r="F1316" s="82"/>
    </row>
    <row r="1317" spans="1:6" s="5" customFormat="1" x14ac:dyDescent="0.25">
      <c r="A1317" s="12"/>
      <c r="F1317" s="82"/>
    </row>
    <row r="1318" spans="1:6" s="5" customFormat="1" x14ac:dyDescent="0.25">
      <c r="A1318" s="12"/>
      <c r="F1318" s="82"/>
    </row>
    <row r="1319" spans="1:6" s="5" customFormat="1" x14ac:dyDescent="0.25">
      <c r="A1319" s="12"/>
      <c r="F1319" s="82"/>
    </row>
    <row r="1320" spans="1:6" s="5" customFormat="1" x14ac:dyDescent="0.25">
      <c r="A1320" s="12"/>
      <c r="F1320" s="82"/>
    </row>
    <row r="1321" spans="1:6" s="5" customFormat="1" x14ac:dyDescent="0.25">
      <c r="A1321" s="12"/>
      <c r="F1321" s="82"/>
    </row>
    <row r="1322" spans="1:6" s="5" customFormat="1" x14ac:dyDescent="0.25">
      <c r="A1322" s="12"/>
      <c r="F1322" s="82"/>
    </row>
    <row r="1323" spans="1:6" s="5" customFormat="1" x14ac:dyDescent="0.25">
      <c r="A1323" s="12"/>
      <c r="F1323" s="82"/>
    </row>
    <row r="1324" spans="1:6" s="5" customFormat="1" x14ac:dyDescent="0.25">
      <c r="A1324" s="12"/>
      <c r="F1324" s="82"/>
    </row>
    <row r="1325" spans="1:6" s="5" customFormat="1" x14ac:dyDescent="0.25">
      <c r="A1325" s="12"/>
      <c r="F1325" s="82"/>
    </row>
    <row r="1326" spans="1:6" s="5" customFormat="1" x14ac:dyDescent="0.25">
      <c r="A1326" s="12"/>
      <c r="F1326" s="82"/>
    </row>
    <row r="1327" spans="1:6" s="5" customFormat="1" x14ac:dyDescent="0.25">
      <c r="A1327" s="12"/>
      <c r="F1327" s="82"/>
    </row>
    <row r="1328" spans="1:6" s="5" customFormat="1" x14ac:dyDescent="0.25">
      <c r="A1328" s="12"/>
      <c r="F1328" s="82"/>
    </row>
    <row r="1329" spans="1:6" s="5" customFormat="1" x14ac:dyDescent="0.25">
      <c r="A1329" s="12"/>
      <c r="F1329" s="82"/>
    </row>
    <row r="1330" spans="1:6" s="5" customFormat="1" x14ac:dyDescent="0.25">
      <c r="A1330" s="12"/>
      <c r="F1330" s="82"/>
    </row>
    <row r="1331" spans="1:6" s="5" customFormat="1" x14ac:dyDescent="0.25">
      <c r="A1331" s="12"/>
      <c r="F1331" s="82"/>
    </row>
    <row r="1332" spans="1:6" s="5" customFormat="1" x14ac:dyDescent="0.25">
      <c r="A1332" s="12"/>
      <c r="F1332" s="82"/>
    </row>
    <row r="1333" spans="1:6" s="5" customFormat="1" x14ac:dyDescent="0.25">
      <c r="A1333" s="12"/>
      <c r="F1333" s="82"/>
    </row>
    <row r="1334" spans="1:6" s="5" customFormat="1" x14ac:dyDescent="0.25">
      <c r="A1334" s="12"/>
      <c r="F1334" s="82"/>
    </row>
    <row r="1335" spans="1:6" s="5" customFormat="1" x14ac:dyDescent="0.25">
      <c r="A1335" s="12"/>
      <c r="F1335" s="82"/>
    </row>
    <row r="1336" spans="1:6" s="5" customFormat="1" x14ac:dyDescent="0.25">
      <c r="A1336" s="12"/>
      <c r="F1336" s="82"/>
    </row>
    <row r="1337" spans="1:6" s="5" customFormat="1" x14ac:dyDescent="0.25">
      <c r="A1337" s="12"/>
      <c r="F1337" s="82"/>
    </row>
    <row r="1338" spans="1:6" s="5" customFormat="1" x14ac:dyDescent="0.25">
      <c r="A1338" s="12"/>
      <c r="F1338" s="82"/>
    </row>
    <row r="1339" spans="1:6" s="5" customFormat="1" x14ac:dyDescent="0.25">
      <c r="A1339" s="12"/>
      <c r="F1339" s="82"/>
    </row>
    <row r="1340" spans="1:6" s="5" customFormat="1" x14ac:dyDescent="0.25">
      <c r="A1340" s="12"/>
      <c r="F1340" s="82"/>
    </row>
    <row r="1341" spans="1:6" s="5" customFormat="1" x14ac:dyDescent="0.25">
      <c r="A1341" s="12"/>
      <c r="F1341" s="82"/>
    </row>
    <row r="1342" spans="1:6" s="5" customFormat="1" x14ac:dyDescent="0.25">
      <c r="A1342" s="12"/>
      <c r="F1342" s="82"/>
    </row>
    <row r="1343" spans="1:6" s="5" customFormat="1" x14ac:dyDescent="0.25">
      <c r="A1343" s="12"/>
      <c r="F1343" s="82"/>
    </row>
    <row r="1344" spans="1:6" s="5" customFormat="1" x14ac:dyDescent="0.25">
      <c r="A1344" s="12"/>
      <c r="F1344" s="82"/>
    </row>
    <row r="1345" spans="1:6" s="5" customFormat="1" x14ac:dyDescent="0.25">
      <c r="A1345" s="12"/>
      <c r="F1345" s="82"/>
    </row>
    <row r="1346" spans="1:6" s="5" customFormat="1" x14ac:dyDescent="0.25">
      <c r="A1346" s="12"/>
      <c r="F1346" s="82"/>
    </row>
    <row r="1347" spans="1:6" s="5" customFormat="1" x14ac:dyDescent="0.25">
      <c r="A1347" s="12"/>
      <c r="F1347" s="82"/>
    </row>
    <row r="1348" spans="1:6" s="5" customFormat="1" x14ac:dyDescent="0.25">
      <c r="A1348" s="12"/>
      <c r="F1348" s="82"/>
    </row>
    <row r="1349" spans="1:6" s="5" customFormat="1" x14ac:dyDescent="0.25">
      <c r="A1349" s="12"/>
      <c r="F1349" s="82"/>
    </row>
    <row r="1350" spans="1:6" s="5" customFormat="1" x14ac:dyDescent="0.25">
      <c r="A1350" s="12"/>
      <c r="F1350" s="82"/>
    </row>
    <row r="1351" spans="1:6" s="5" customFormat="1" x14ac:dyDescent="0.25">
      <c r="A1351" s="12"/>
      <c r="F1351" s="82"/>
    </row>
    <row r="1352" spans="1:6" s="5" customFormat="1" x14ac:dyDescent="0.25">
      <c r="A1352" s="12"/>
      <c r="F1352" s="82"/>
    </row>
    <row r="1353" spans="1:6" s="5" customFormat="1" x14ac:dyDescent="0.25">
      <c r="A1353" s="12"/>
      <c r="F1353" s="82"/>
    </row>
    <row r="1354" spans="1:6" s="5" customFormat="1" x14ac:dyDescent="0.25">
      <c r="A1354" s="12"/>
      <c r="F1354" s="82"/>
    </row>
    <row r="1355" spans="1:6" s="5" customFormat="1" x14ac:dyDescent="0.25">
      <c r="A1355" s="12"/>
      <c r="F1355" s="82"/>
    </row>
    <row r="1356" spans="1:6" s="5" customFormat="1" x14ac:dyDescent="0.25">
      <c r="A1356" s="12"/>
      <c r="F1356" s="82"/>
    </row>
    <row r="1357" spans="1:6" s="5" customFormat="1" x14ac:dyDescent="0.25">
      <c r="A1357" s="12"/>
      <c r="F1357" s="82"/>
    </row>
    <row r="1358" spans="1:6" s="5" customFormat="1" x14ac:dyDescent="0.25">
      <c r="A1358" s="12"/>
      <c r="F1358" s="82"/>
    </row>
    <row r="1359" spans="1:6" s="5" customFormat="1" x14ac:dyDescent="0.25">
      <c r="A1359" s="12"/>
      <c r="F1359" s="82"/>
    </row>
    <row r="1360" spans="1:6" s="5" customFormat="1" x14ac:dyDescent="0.25">
      <c r="A1360" s="12"/>
      <c r="F1360" s="82"/>
    </row>
    <row r="1361" spans="1:6" s="5" customFormat="1" x14ac:dyDescent="0.25">
      <c r="A1361" s="12"/>
      <c r="F1361" s="82"/>
    </row>
    <row r="1362" spans="1:6" s="5" customFormat="1" x14ac:dyDescent="0.25">
      <c r="A1362" s="12"/>
      <c r="F1362" s="82"/>
    </row>
    <row r="1363" spans="1:6" s="5" customFormat="1" x14ac:dyDescent="0.25">
      <c r="A1363" s="12"/>
      <c r="F1363" s="82"/>
    </row>
    <row r="1364" spans="1:6" s="5" customFormat="1" x14ac:dyDescent="0.25">
      <c r="A1364" s="12"/>
      <c r="F1364" s="82"/>
    </row>
    <row r="1365" spans="1:6" s="5" customFormat="1" x14ac:dyDescent="0.25">
      <c r="A1365" s="12"/>
      <c r="F1365" s="82"/>
    </row>
    <row r="1366" spans="1:6" s="5" customFormat="1" x14ac:dyDescent="0.25">
      <c r="A1366" s="12"/>
      <c r="F1366" s="82"/>
    </row>
    <row r="1367" spans="1:6" s="5" customFormat="1" x14ac:dyDescent="0.25">
      <c r="A1367" s="12"/>
      <c r="F1367" s="82"/>
    </row>
    <row r="1368" spans="1:6" s="5" customFormat="1" x14ac:dyDescent="0.25">
      <c r="A1368" s="12"/>
      <c r="F1368" s="82"/>
    </row>
    <row r="1369" spans="1:6" s="5" customFormat="1" x14ac:dyDescent="0.25">
      <c r="A1369" s="12"/>
      <c r="F1369" s="82"/>
    </row>
    <row r="1370" spans="1:6" s="5" customFormat="1" x14ac:dyDescent="0.25">
      <c r="A1370" s="12"/>
      <c r="F1370" s="82"/>
    </row>
    <row r="1371" spans="1:6" s="5" customFormat="1" x14ac:dyDescent="0.25">
      <c r="A1371" s="12"/>
      <c r="F1371" s="82"/>
    </row>
    <row r="1372" spans="1:6" s="5" customFormat="1" x14ac:dyDescent="0.25">
      <c r="A1372" s="12"/>
      <c r="F1372" s="82"/>
    </row>
    <row r="1373" spans="1:6" s="5" customFormat="1" x14ac:dyDescent="0.25">
      <c r="A1373" s="12"/>
      <c r="F1373" s="82"/>
    </row>
    <row r="1374" spans="1:6" s="5" customFormat="1" x14ac:dyDescent="0.25">
      <c r="A1374" s="12"/>
      <c r="F1374" s="82"/>
    </row>
    <row r="1375" spans="1:6" s="5" customFormat="1" x14ac:dyDescent="0.25">
      <c r="A1375" s="12"/>
      <c r="F1375" s="82"/>
    </row>
    <row r="1376" spans="1:6" s="5" customFormat="1" x14ac:dyDescent="0.25">
      <c r="A1376" s="12"/>
      <c r="F1376" s="82"/>
    </row>
    <row r="1377" spans="1:6" s="5" customFormat="1" x14ac:dyDescent="0.25">
      <c r="A1377" s="12"/>
      <c r="F1377" s="82"/>
    </row>
    <row r="1378" spans="1:6" s="5" customFormat="1" x14ac:dyDescent="0.25">
      <c r="A1378" s="12"/>
      <c r="F1378" s="82"/>
    </row>
    <row r="1379" spans="1:6" s="5" customFormat="1" x14ac:dyDescent="0.25">
      <c r="A1379" s="12"/>
      <c r="F1379" s="82"/>
    </row>
    <row r="1380" spans="1:6" s="5" customFormat="1" x14ac:dyDescent="0.25">
      <c r="A1380" s="12"/>
      <c r="F1380" s="82"/>
    </row>
    <row r="1381" spans="1:6" s="5" customFormat="1" x14ac:dyDescent="0.25">
      <c r="A1381" s="12"/>
      <c r="F1381" s="82"/>
    </row>
    <row r="1382" spans="1:6" s="5" customFormat="1" x14ac:dyDescent="0.25">
      <c r="A1382" s="12"/>
      <c r="F1382" s="82"/>
    </row>
    <row r="1383" spans="1:6" s="5" customFormat="1" x14ac:dyDescent="0.25">
      <c r="A1383" s="12"/>
      <c r="F1383" s="82"/>
    </row>
    <row r="1384" spans="1:6" s="5" customFormat="1" x14ac:dyDescent="0.25">
      <c r="A1384" s="12"/>
      <c r="F1384" s="82"/>
    </row>
    <row r="1385" spans="1:6" s="5" customFormat="1" x14ac:dyDescent="0.25">
      <c r="A1385" s="12"/>
      <c r="F1385" s="82"/>
    </row>
    <row r="1386" spans="1:6" s="5" customFormat="1" x14ac:dyDescent="0.25">
      <c r="A1386" s="12"/>
      <c r="F1386" s="82"/>
    </row>
    <row r="1387" spans="1:6" s="5" customFormat="1" x14ac:dyDescent="0.25">
      <c r="A1387" s="12"/>
      <c r="F1387" s="82"/>
    </row>
    <row r="1388" spans="1:6" s="5" customFormat="1" x14ac:dyDescent="0.25">
      <c r="A1388" s="12"/>
      <c r="F1388" s="82"/>
    </row>
    <row r="1389" spans="1:6" s="5" customFormat="1" x14ac:dyDescent="0.25">
      <c r="A1389" s="12"/>
      <c r="F1389" s="82"/>
    </row>
    <row r="1390" spans="1:6" s="5" customFormat="1" x14ac:dyDescent="0.25">
      <c r="A1390" s="12"/>
      <c r="F1390" s="82"/>
    </row>
    <row r="1391" spans="1:6" s="5" customFormat="1" x14ac:dyDescent="0.25">
      <c r="A1391" s="12"/>
      <c r="F1391" s="82"/>
    </row>
    <row r="1392" spans="1:6" s="5" customFormat="1" x14ac:dyDescent="0.25">
      <c r="A1392" s="12"/>
      <c r="F1392" s="82"/>
    </row>
    <row r="1393" spans="1:6" s="5" customFormat="1" x14ac:dyDescent="0.25">
      <c r="A1393" s="12"/>
      <c r="F1393" s="82"/>
    </row>
    <row r="1394" spans="1:6" s="5" customFormat="1" x14ac:dyDescent="0.25">
      <c r="A1394" s="12"/>
      <c r="F1394" s="82"/>
    </row>
    <row r="1395" spans="1:6" s="5" customFormat="1" x14ac:dyDescent="0.25">
      <c r="A1395" s="12"/>
      <c r="F1395" s="82"/>
    </row>
    <row r="1396" spans="1:6" s="5" customFormat="1" x14ac:dyDescent="0.25">
      <c r="A1396" s="12"/>
      <c r="F1396" s="82"/>
    </row>
    <row r="1397" spans="1:6" s="5" customFormat="1" x14ac:dyDescent="0.25">
      <c r="A1397" s="12"/>
      <c r="F1397" s="82"/>
    </row>
    <row r="1398" spans="1:6" s="5" customFormat="1" x14ac:dyDescent="0.25">
      <c r="A1398" s="12"/>
      <c r="F1398" s="82"/>
    </row>
    <row r="1399" spans="1:6" s="5" customFormat="1" x14ac:dyDescent="0.25">
      <c r="A1399" s="12"/>
      <c r="F1399" s="82"/>
    </row>
    <row r="1400" spans="1:6" s="5" customFormat="1" x14ac:dyDescent="0.25">
      <c r="A1400" s="12"/>
      <c r="F1400" s="82"/>
    </row>
    <row r="1401" spans="1:6" s="5" customFormat="1" x14ac:dyDescent="0.25">
      <c r="A1401" s="12"/>
      <c r="F1401" s="82"/>
    </row>
    <row r="1402" spans="1:6" s="5" customFormat="1" x14ac:dyDescent="0.25">
      <c r="A1402" s="12"/>
      <c r="F1402" s="82"/>
    </row>
    <row r="1403" spans="1:6" s="5" customFormat="1" x14ac:dyDescent="0.25">
      <c r="A1403" s="12"/>
      <c r="F1403" s="82"/>
    </row>
    <row r="1404" spans="1:6" s="5" customFormat="1" x14ac:dyDescent="0.25">
      <c r="A1404" s="12"/>
      <c r="F1404" s="82"/>
    </row>
    <row r="1405" spans="1:6" s="5" customFormat="1" x14ac:dyDescent="0.25">
      <c r="A1405" s="12"/>
      <c r="F1405" s="82"/>
    </row>
    <row r="1406" spans="1:6" s="5" customFormat="1" x14ac:dyDescent="0.25">
      <c r="A1406" s="12"/>
      <c r="F1406" s="82"/>
    </row>
    <row r="1407" spans="1:6" s="5" customFormat="1" x14ac:dyDescent="0.25">
      <c r="A1407" s="12"/>
      <c r="F1407" s="82"/>
    </row>
    <row r="1408" spans="1:6" s="5" customFormat="1" x14ac:dyDescent="0.25">
      <c r="A1408" s="12"/>
      <c r="F1408" s="82"/>
    </row>
    <row r="1409" spans="1:6" s="5" customFormat="1" x14ac:dyDescent="0.25">
      <c r="A1409" s="12"/>
      <c r="F1409" s="82"/>
    </row>
    <row r="1410" spans="1:6" s="5" customFormat="1" x14ac:dyDescent="0.25">
      <c r="A1410" s="12"/>
      <c r="F1410" s="82"/>
    </row>
    <row r="1411" spans="1:6" s="5" customFormat="1" x14ac:dyDescent="0.25">
      <c r="A1411" s="12"/>
      <c r="F1411" s="82"/>
    </row>
    <row r="1412" spans="1:6" s="5" customFormat="1" x14ac:dyDescent="0.25">
      <c r="A1412" s="12"/>
      <c r="F1412" s="82"/>
    </row>
    <row r="1413" spans="1:6" s="5" customFormat="1" x14ac:dyDescent="0.25">
      <c r="A1413" s="12"/>
      <c r="F1413" s="82"/>
    </row>
    <row r="1414" spans="1:6" s="5" customFormat="1" x14ac:dyDescent="0.25">
      <c r="A1414" s="12"/>
      <c r="F1414" s="82"/>
    </row>
    <row r="1415" spans="1:6" s="5" customFormat="1" x14ac:dyDescent="0.25">
      <c r="A1415" s="12"/>
      <c r="F1415" s="82"/>
    </row>
    <row r="1416" spans="1:6" s="5" customFormat="1" x14ac:dyDescent="0.25">
      <c r="A1416" s="12"/>
      <c r="F1416" s="82"/>
    </row>
    <row r="1417" spans="1:6" s="5" customFormat="1" x14ac:dyDescent="0.25">
      <c r="A1417" s="12"/>
      <c r="F1417" s="82"/>
    </row>
    <row r="1418" spans="1:6" s="5" customFormat="1" x14ac:dyDescent="0.25">
      <c r="A1418" s="12"/>
      <c r="F1418" s="82"/>
    </row>
    <row r="1419" spans="1:6" s="5" customFormat="1" x14ac:dyDescent="0.25">
      <c r="A1419" s="12"/>
      <c r="F1419" s="82"/>
    </row>
    <row r="1420" spans="1:6" s="5" customFormat="1" x14ac:dyDescent="0.25">
      <c r="A1420" s="12"/>
      <c r="F1420" s="82"/>
    </row>
    <row r="1421" spans="1:6" s="5" customFormat="1" x14ac:dyDescent="0.25">
      <c r="A1421" s="12"/>
      <c r="F1421" s="82"/>
    </row>
    <row r="1422" spans="1:6" s="5" customFormat="1" x14ac:dyDescent="0.25">
      <c r="A1422" s="12"/>
      <c r="F1422" s="82"/>
    </row>
    <row r="1423" spans="1:6" s="5" customFormat="1" x14ac:dyDescent="0.25">
      <c r="A1423" s="12"/>
      <c r="F1423" s="82"/>
    </row>
    <row r="1424" spans="1:6" s="5" customFormat="1" x14ac:dyDescent="0.25">
      <c r="A1424" s="12"/>
      <c r="F1424" s="82"/>
    </row>
    <row r="1425" spans="1:6" s="5" customFormat="1" x14ac:dyDescent="0.25">
      <c r="A1425" s="12"/>
      <c r="F1425" s="82"/>
    </row>
    <row r="1426" spans="1:6" s="5" customFormat="1" x14ac:dyDescent="0.25">
      <c r="A1426" s="12"/>
      <c r="F1426" s="82"/>
    </row>
    <row r="1427" spans="1:6" s="5" customFormat="1" x14ac:dyDescent="0.25">
      <c r="A1427" s="12"/>
      <c r="F1427" s="82"/>
    </row>
    <row r="1428" spans="1:6" s="5" customFormat="1" x14ac:dyDescent="0.25">
      <c r="A1428" s="12"/>
      <c r="F1428" s="82"/>
    </row>
    <row r="1429" spans="1:6" s="5" customFormat="1" x14ac:dyDescent="0.25">
      <c r="A1429" s="12"/>
      <c r="F1429" s="82"/>
    </row>
    <row r="1430" spans="1:6" s="5" customFormat="1" x14ac:dyDescent="0.25">
      <c r="A1430" s="12"/>
      <c r="F1430" s="82"/>
    </row>
    <row r="1431" spans="1:6" s="5" customFormat="1" x14ac:dyDescent="0.25">
      <c r="A1431" s="12"/>
      <c r="F1431" s="82"/>
    </row>
    <row r="1432" spans="1:6" s="5" customFormat="1" x14ac:dyDescent="0.25">
      <c r="A1432" s="12"/>
      <c r="F1432" s="82"/>
    </row>
    <row r="1433" spans="1:6" s="5" customFormat="1" x14ac:dyDescent="0.25">
      <c r="A1433" s="12"/>
      <c r="F1433" s="82"/>
    </row>
    <row r="1434" spans="1:6" s="5" customFormat="1" x14ac:dyDescent="0.25">
      <c r="A1434" s="12"/>
      <c r="F1434" s="82"/>
    </row>
    <row r="1435" spans="1:6" s="5" customFormat="1" x14ac:dyDescent="0.25">
      <c r="A1435" s="12"/>
      <c r="F1435" s="82"/>
    </row>
    <row r="1436" spans="1:6" s="5" customFormat="1" x14ac:dyDescent="0.25">
      <c r="A1436" s="12"/>
      <c r="F1436" s="82"/>
    </row>
    <row r="1437" spans="1:6" s="5" customFormat="1" x14ac:dyDescent="0.25">
      <c r="A1437" s="12"/>
      <c r="F1437" s="82"/>
    </row>
    <row r="1438" spans="1:6" s="5" customFormat="1" x14ac:dyDescent="0.25">
      <c r="A1438" s="12"/>
      <c r="F1438" s="82"/>
    </row>
    <row r="1439" spans="1:6" s="5" customFormat="1" x14ac:dyDescent="0.25">
      <c r="A1439" s="12"/>
      <c r="F1439" s="82"/>
    </row>
    <row r="1440" spans="1:6" s="5" customFormat="1" x14ac:dyDescent="0.25">
      <c r="A1440" s="12"/>
      <c r="F1440" s="82"/>
    </row>
    <row r="1441" spans="1:6" s="5" customFormat="1" x14ac:dyDescent="0.25">
      <c r="A1441" s="12"/>
      <c r="F1441" s="82"/>
    </row>
    <row r="1442" spans="1:6" s="5" customFormat="1" x14ac:dyDescent="0.25">
      <c r="A1442" s="12"/>
      <c r="F1442" s="82"/>
    </row>
    <row r="1443" spans="1:6" s="5" customFormat="1" x14ac:dyDescent="0.25">
      <c r="A1443" s="12"/>
      <c r="F1443" s="82"/>
    </row>
    <row r="1444" spans="1:6" s="5" customFormat="1" x14ac:dyDescent="0.25">
      <c r="A1444" s="12"/>
      <c r="F1444" s="82"/>
    </row>
    <row r="1445" spans="1:6" s="5" customFormat="1" x14ac:dyDescent="0.25">
      <c r="A1445" s="12"/>
      <c r="F1445" s="82"/>
    </row>
    <row r="1446" spans="1:6" s="5" customFormat="1" x14ac:dyDescent="0.25">
      <c r="A1446" s="12"/>
      <c r="F1446" s="82"/>
    </row>
    <row r="1447" spans="1:6" s="5" customFormat="1" x14ac:dyDescent="0.25">
      <c r="A1447" s="12"/>
      <c r="F1447" s="82"/>
    </row>
    <row r="1448" spans="1:6" s="5" customFormat="1" x14ac:dyDescent="0.25">
      <c r="A1448" s="12"/>
      <c r="F1448" s="82"/>
    </row>
    <row r="1449" spans="1:6" s="5" customFormat="1" x14ac:dyDescent="0.25">
      <c r="A1449" s="12"/>
      <c r="F1449" s="82"/>
    </row>
    <row r="1450" spans="1:6" s="5" customFormat="1" x14ac:dyDescent="0.25">
      <c r="A1450" s="12"/>
      <c r="F1450" s="82"/>
    </row>
    <row r="1451" spans="1:6" s="5" customFormat="1" x14ac:dyDescent="0.25">
      <c r="A1451" s="12"/>
      <c r="F1451" s="82"/>
    </row>
    <row r="1452" spans="1:6" s="5" customFormat="1" x14ac:dyDescent="0.25">
      <c r="A1452" s="12"/>
      <c r="F1452" s="82"/>
    </row>
    <row r="1453" spans="1:6" s="5" customFormat="1" x14ac:dyDescent="0.25">
      <c r="A1453" s="12"/>
      <c r="F1453" s="82"/>
    </row>
    <row r="1454" spans="1:6" s="5" customFormat="1" x14ac:dyDescent="0.25">
      <c r="A1454" s="12"/>
      <c r="F1454" s="82"/>
    </row>
    <row r="1455" spans="1:6" s="5" customFormat="1" x14ac:dyDescent="0.25">
      <c r="A1455" s="12"/>
      <c r="F1455" s="82"/>
    </row>
    <row r="1456" spans="1:6" s="5" customFormat="1" x14ac:dyDescent="0.25">
      <c r="A1456" s="12"/>
      <c r="F1456" s="82"/>
    </row>
    <row r="1457" spans="1:6" s="5" customFormat="1" x14ac:dyDescent="0.25">
      <c r="A1457" s="12"/>
      <c r="F1457" s="82"/>
    </row>
    <row r="1458" spans="1:6" s="5" customFormat="1" x14ac:dyDescent="0.25">
      <c r="A1458" s="12"/>
      <c r="F1458" s="82"/>
    </row>
    <row r="1459" spans="1:6" s="5" customFormat="1" x14ac:dyDescent="0.25">
      <c r="A1459" s="12"/>
      <c r="F1459" s="82"/>
    </row>
    <row r="1460" spans="1:6" s="5" customFormat="1" x14ac:dyDescent="0.25">
      <c r="A1460" s="12"/>
      <c r="F1460" s="82"/>
    </row>
    <row r="1461" spans="1:6" s="5" customFormat="1" x14ac:dyDescent="0.25">
      <c r="A1461" s="12"/>
      <c r="F1461" s="82"/>
    </row>
    <row r="1462" spans="1:6" s="5" customFormat="1" x14ac:dyDescent="0.25">
      <c r="A1462" s="12"/>
      <c r="F1462" s="82"/>
    </row>
    <row r="1463" spans="1:6" s="5" customFormat="1" x14ac:dyDescent="0.25">
      <c r="A1463" s="12"/>
      <c r="F1463" s="82"/>
    </row>
    <row r="1464" spans="1:6" s="5" customFormat="1" x14ac:dyDescent="0.25">
      <c r="A1464" s="12"/>
      <c r="F1464" s="82"/>
    </row>
    <row r="1465" spans="1:6" s="5" customFormat="1" x14ac:dyDescent="0.25">
      <c r="A1465" s="12"/>
      <c r="F1465" s="82"/>
    </row>
    <row r="1466" spans="1:6" s="5" customFormat="1" x14ac:dyDescent="0.25">
      <c r="A1466" s="12"/>
      <c r="F1466" s="82"/>
    </row>
    <row r="1467" spans="1:6" s="5" customFormat="1" x14ac:dyDescent="0.25">
      <c r="A1467" s="12"/>
      <c r="F1467" s="82"/>
    </row>
    <row r="1468" spans="1:6" s="5" customFormat="1" x14ac:dyDescent="0.25">
      <c r="A1468" s="12"/>
      <c r="F1468" s="82"/>
    </row>
    <row r="1469" spans="1:6" s="5" customFormat="1" x14ac:dyDescent="0.25">
      <c r="A1469" s="12"/>
      <c r="F1469" s="82"/>
    </row>
    <row r="1470" spans="1:6" s="5" customFormat="1" x14ac:dyDescent="0.25">
      <c r="A1470" s="12"/>
      <c r="F1470" s="82"/>
    </row>
    <row r="1471" spans="1:6" s="5" customFormat="1" x14ac:dyDescent="0.25">
      <c r="A1471" s="12"/>
      <c r="F1471" s="82"/>
    </row>
    <row r="1472" spans="1:6" s="5" customFormat="1" x14ac:dyDescent="0.25">
      <c r="A1472" s="12"/>
      <c r="F1472" s="82"/>
    </row>
    <row r="1473" spans="1:6" s="5" customFormat="1" x14ac:dyDescent="0.25">
      <c r="A1473" s="12"/>
      <c r="F1473" s="82"/>
    </row>
    <row r="1474" spans="1:6" s="5" customFormat="1" x14ac:dyDescent="0.25">
      <c r="A1474" s="12"/>
      <c r="F1474" s="82"/>
    </row>
    <row r="1475" spans="1:6" s="5" customFormat="1" x14ac:dyDescent="0.25">
      <c r="A1475" s="12"/>
      <c r="F1475" s="82"/>
    </row>
    <row r="1476" spans="1:6" s="5" customFormat="1" x14ac:dyDescent="0.25">
      <c r="A1476" s="12"/>
      <c r="F1476" s="82"/>
    </row>
    <row r="1477" spans="1:6" s="5" customFormat="1" x14ac:dyDescent="0.25">
      <c r="A1477" s="12"/>
      <c r="F1477" s="82"/>
    </row>
    <row r="1478" spans="1:6" s="5" customFormat="1" x14ac:dyDescent="0.25">
      <c r="A1478" s="12"/>
      <c r="F1478" s="82"/>
    </row>
    <row r="1479" spans="1:6" s="5" customFormat="1" x14ac:dyDescent="0.25">
      <c r="A1479" s="12"/>
      <c r="F1479" s="82"/>
    </row>
    <row r="1480" spans="1:6" s="5" customFormat="1" x14ac:dyDescent="0.25">
      <c r="A1480" s="12"/>
      <c r="F1480" s="82"/>
    </row>
    <row r="1481" spans="1:6" s="5" customFormat="1" x14ac:dyDescent="0.25">
      <c r="A1481" s="12"/>
      <c r="F1481" s="82"/>
    </row>
    <row r="1482" spans="1:6" s="5" customFormat="1" x14ac:dyDescent="0.25">
      <c r="A1482" s="12"/>
      <c r="F1482" s="82"/>
    </row>
    <row r="1483" spans="1:6" s="5" customFormat="1" x14ac:dyDescent="0.25">
      <c r="A1483" s="12"/>
      <c r="F1483" s="82"/>
    </row>
    <row r="1484" spans="1:6" s="5" customFormat="1" x14ac:dyDescent="0.25">
      <c r="A1484" s="12"/>
      <c r="F1484" s="82"/>
    </row>
    <row r="1485" spans="1:6" s="5" customFormat="1" x14ac:dyDescent="0.25">
      <c r="A1485" s="12"/>
      <c r="F1485" s="82"/>
    </row>
    <row r="1486" spans="1:6" s="5" customFormat="1" x14ac:dyDescent="0.25">
      <c r="A1486" s="12"/>
      <c r="F1486" s="82"/>
    </row>
    <row r="1487" spans="1:6" s="5" customFormat="1" x14ac:dyDescent="0.25">
      <c r="A1487" s="12"/>
      <c r="F1487" s="82"/>
    </row>
    <row r="1488" spans="1:6" s="5" customFormat="1" x14ac:dyDescent="0.25">
      <c r="A1488" s="12"/>
      <c r="F1488" s="82"/>
    </row>
    <row r="1489" spans="1:6" s="5" customFormat="1" x14ac:dyDescent="0.25">
      <c r="A1489" s="12"/>
      <c r="F1489" s="82"/>
    </row>
    <row r="1490" spans="1:6" s="5" customFormat="1" x14ac:dyDescent="0.25">
      <c r="A1490" s="12"/>
      <c r="F1490" s="82"/>
    </row>
    <row r="1491" spans="1:6" s="5" customFormat="1" x14ac:dyDescent="0.25">
      <c r="A1491" s="12"/>
      <c r="F1491" s="82"/>
    </row>
    <row r="1492" spans="1:6" s="5" customFormat="1" x14ac:dyDescent="0.25">
      <c r="A1492" s="12"/>
      <c r="F1492" s="82"/>
    </row>
    <row r="1493" spans="1:6" s="5" customFormat="1" x14ac:dyDescent="0.25">
      <c r="A1493" s="12"/>
      <c r="F1493" s="82"/>
    </row>
    <row r="1494" spans="1:6" s="5" customFormat="1" x14ac:dyDescent="0.25">
      <c r="A1494" s="12"/>
      <c r="F1494" s="82"/>
    </row>
    <row r="1495" spans="1:6" s="5" customFormat="1" x14ac:dyDescent="0.25">
      <c r="A1495" s="12"/>
      <c r="F1495" s="82"/>
    </row>
    <row r="1496" spans="1:6" s="5" customFormat="1" x14ac:dyDescent="0.25">
      <c r="A1496" s="12"/>
      <c r="F1496" s="82"/>
    </row>
    <row r="1497" spans="1:6" s="5" customFormat="1" x14ac:dyDescent="0.25">
      <c r="A1497" s="12"/>
      <c r="F1497" s="82"/>
    </row>
    <row r="1498" spans="1:6" s="5" customFormat="1" x14ac:dyDescent="0.25">
      <c r="A1498" s="12"/>
      <c r="F1498" s="82"/>
    </row>
    <row r="1499" spans="1:6" s="5" customFormat="1" x14ac:dyDescent="0.25">
      <c r="A1499" s="12"/>
      <c r="F1499" s="82"/>
    </row>
    <row r="1500" spans="1:6" s="5" customFormat="1" x14ac:dyDescent="0.25">
      <c r="A1500" s="12"/>
      <c r="F1500" s="82"/>
    </row>
    <row r="1501" spans="1:6" s="5" customFormat="1" x14ac:dyDescent="0.25">
      <c r="A1501" s="12"/>
      <c r="F1501" s="82"/>
    </row>
    <row r="1502" spans="1:6" s="5" customFormat="1" x14ac:dyDescent="0.25">
      <c r="A1502" s="12"/>
      <c r="F1502" s="82"/>
    </row>
    <row r="1503" spans="1:6" s="5" customFormat="1" x14ac:dyDescent="0.25">
      <c r="A1503" s="12"/>
      <c r="F1503" s="82"/>
    </row>
    <row r="1504" spans="1:6" s="5" customFormat="1" x14ac:dyDescent="0.25">
      <c r="A1504" s="12"/>
      <c r="F1504" s="82"/>
    </row>
    <row r="1505" spans="1:6" s="5" customFormat="1" x14ac:dyDescent="0.25">
      <c r="A1505" s="12"/>
      <c r="F1505" s="82"/>
    </row>
    <row r="1506" spans="1:6" s="5" customFormat="1" x14ac:dyDescent="0.25">
      <c r="A1506" s="12"/>
      <c r="F1506" s="82"/>
    </row>
    <row r="1507" spans="1:6" s="5" customFormat="1" x14ac:dyDescent="0.25">
      <c r="A1507" s="12"/>
      <c r="F1507" s="82"/>
    </row>
    <row r="1508" spans="1:6" s="5" customFormat="1" x14ac:dyDescent="0.25">
      <c r="A1508" s="12"/>
      <c r="F1508" s="82"/>
    </row>
    <row r="1509" spans="1:6" s="5" customFormat="1" x14ac:dyDescent="0.25">
      <c r="A1509" s="12"/>
      <c r="F1509" s="82"/>
    </row>
    <row r="1510" spans="1:6" s="5" customFormat="1" x14ac:dyDescent="0.25">
      <c r="A1510" s="12"/>
      <c r="F1510" s="82"/>
    </row>
    <row r="1511" spans="1:6" s="5" customFormat="1" x14ac:dyDescent="0.25">
      <c r="A1511" s="12"/>
      <c r="F1511" s="82"/>
    </row>
    <row r="1512" spans="1:6" s="5" customFormat="1" x14ac:dyDescent="0.25">
      <c r="A1512" s="12"/>
      <c r="F1512" s="82"/>
    </row>
    <row r="1513" spans="1:6" s="5" customFormat="1" x14ac:dyDescent="0.25">
      <c r="A1513" s="12"/>
      <c r="F1513" s="82"/>
    </row>
    <row r="1514" spans="1:6" s="5" customFormat="1" x14ac:dyDescent="0.25">
      <c r="A1514" s="12"/>
      <c r="F1514" s="82"/>
    </row>
    <row r="1515" spans="1:6" s="5" customFormat="1" x14ac:dyDescent="0.25">
      <c r="A1515" s="12"/>
      <c r="F1515" s="82"/>
    </row>
    <row r="1516" spans="1:6" s="5" customFormat="1" x14ac:dyDescent="0.25">
      <c r="A1516" s="12"/>
      <c r="F1516" s="82"/>
    </row>
    <row r="1517" spans="1:6" s="5" customFormat="1" x14ac:dyDescent="0.25">
      <c r="A1517" s="12"/>
      <c r="F1517" s="82"/>
    </row>
    <row r="1518" spans="1:6" s="5" customFormat="1" x14ac:dyDescent="0.25">
      <c r="A1518" s="12"/>
      <c r="F1518" s="82"/>
    </row>
    <row r="1519" spans="1:6" s="5" customFormat="1" x14ac:dyDescent="0.25">
      <c r="A1519" s="12"/>
      <c r="F1519" s="82"/>
    </row>
    <row r="1520" spans="1:6" s="5" customFormat="1" x14ac:dyDescent="0.25">
      <c r="A1520" s="12"/>
      <c r="F1520" s="82"/>
    </row>
    <row r="1521" spans="1:6" s="5" customFormat="1" x14ac:dyDescent="0.25">
      <c r="A1521" s="12"/>
      <c r="F1521" s="82"/>
    </row>
    <row r="1522" spans="1:6" s="5" customFormat="1" x14ac:dyDescent="0.25">
      <c r="A1522" s="12"/>
      <c r="F1522" s="82"/>
    </row>
    <row r="1523" spans="1:6" s="5" customFormat="1" x14ac:dyDescent="0.25">
      <c r="A1523" s="12"/>
      <c r="F1523" s="82"/>
    </row>
    <row r="1524" spans="1:6" s="5" customFormat="1" x14ac:dyDescent="0.25">
      <c r="A1524" s="12"/>
      <c r="F1524" s="82"/>
    </row>
    <row r="1525" spans="1:6" s="5" customFormat="1" x14ac:dyDescent="0.25">
      <c r="A1525" s="12"/>
      <c r="F1525" s="82"/>
    </row>
    <row r="1526" spans="1:6" s="5" customFormat="1" x14ac:dyDescent="0.25">
      <c r="A1526" s="12"/>
      <c r="F1526" s="82"/>
    </row>
    <row r="1527" spans="1:6" s="5" customFormat="1" x14ac:dyDescent="0.25">
      <c r="A1527" s="12"/>
      <c r="F1527" s="82"/>
    </row>
    <row r="1528" spans="1:6" s="5" customFormat="1" x14ac:dyDescent="0.25">
      <c r="A1528" s="12"/>
      <c r="F1528" s="82"/>
    </row>
    <row r="1529" spans="1:6" s="5" customFormat="1" x14ac:dyDescent="0.25">
      <c r="A1529" s="12"/>
      <c r="F1529" s="82"/>
    </row>
    <row r="1530" spans="1:6" s="5" customFormat="1" x14ac:dyDescent="0.25">
      <c r="A1530" s="12"/>
      <c r="F1530" s="82"/>
    </row>
    <row r="1531" spans="1:6" s="5" customFormat="1" x14ac:dyDescent="0.25">
      <c r="A1531" s="12"/>
      <c r="F1531" s="82"/>
    </row>
    <row r="1532" spans="1:6" s="5" customFormat="1" x14ac:dyDescent="0.25">
      <c r="A1532" s="12"/>
      <c r="F1532" s="82"/>
    </row>
    <row r="1533" spans="1:6" s="5" customFormat="1" x14ac:dyDescent="0.25">
      <c r="A1533" s="12"/>
      <c r="F1533" s="82"/>
    </row>
    <row r="1534" spans="1:6" s="5" customFormat="1" x14ac:dyDescent="0.25">
      <c r="A1534" s="12"/>
      <c r="F1534" s="82"/>
    </row>
    <row r="1535" spans="1:6" s="5" customFormat="1" x14ac:dyDescent="0.25">
      <c r="A1535" s="12"/>
      <c r="F1535" s="82"/>
    </row>
    <row r="1536" spans="1:6" s="5" customFormat="1" x14ac:dyDescent="0.25">
      <c r="A1536" s="12"/>
      <c r="F1536" s="82"/>
    </row>
    <row r="1537" spans="1:6" s="5" customFormat="1" x14ac:dyDescent="0.25">
      <c r="A1537" s="12"/>
      <c r="F1537" s="82"/>
    </row>
    <row r="1538" spans="1:6" s="5" customFormat="1" x14ac:dyDescent="0.25">
      <c r="A1538" s="12"/>
      <c r="F1538" s="82"/>
    </row>
    <row r="1539" spans="1:6" s="5" customFormat="1" x14ac:dyDescent="0.25">
      <c r="A1539" s="12"/>
      <c r="F1539" s="82"/>
    </row>
    <row r="1540" spans="1:6" s="5" customFormat="1" x14ac:dyDescent="0.25">
      <c r="A1540" s="12"/>
      <c r="F1540" s="82"/>
    </row>
    <row r="1541" spans="1:6" s="5" customFormat="1" x14ac:dyDescent="0.25">
      <c r="A1541" s="12"/>
      <c r="F1541" s="82"/>
    </row>
    <row r="1542" spans="1:6" s="5" customFormat="1" x14ac:dyDescent="0.25">
      <c r="A1542" s="12"/>
      <c r="F1542" s="82"/>
    </row>
    <row r="1543" spans="1:6" s="5" customFormat="1" x14ac:dyDescent="0.25">
      <c r="A1543" s="12"/>
      <c r="F1543" s="82"/>
    </row>
    <row r="1544" spans="1:6" s="5" customFormat="1" x14ac:dyDescent="0.25">
      <c r="A1544" s="12"/>
      <c r="F1544" s="82"/>
    </row>
    <row r="1545" spans="1:6" s="5" customFormat="1" x14ac:dyDescent="0.25">
      <c r="A1545" s="12"/>
      <c r="F1545" s="82"/>
    </row>
    <row r="1546" spans="1:6" s="5" customFormat="1" x14ac:dyDescent="0.25">
      <c r="A1546" s="12"/>
      <c r="F1546" s="82"/>
    </row>
    <row r="1547" spans="1:6" s="5" customFormat="1" x14ac:dyDescent="0.25">
      <c r="A1547" s="12"/>
      <c r="F1547" s="82"/>
    </row>
    <row r="1548" spans="1:6" s="5" customFormat="1" x14ac:dyDescent="0.25">
      <c r="A1548" s="12"/>
      <c r="F1548" s="82"/>
    </row>
    <row r="1549" spans="1:6" s="5" customFormat="1" x14ac:dyDescent="0.25">
      <c r="A1549" s="12"/>
      <c r="F1549" s="82"/>
    </row>
    <row r="1550" spans="1:6" s="5" customFormat="1" x14ac:dyDescent="0.25">
      <c r="A1550" s="12"/>
      <c r="F1550" s="82"/>
    </row>
    <row r="1551" spans="1:6" s="5" customFormat="1" x14ac:dyDescent="0.25">
      <c r="A1551" s="12"/>
      <c r="F1551" s="82"/>
    </row>
    <row r="1552" spans="1:6" s="5" customFormat="1" x14ac:dyDescent="0.25">
      <c r="A1552" s="12"/>
      <c r="F1552" s="82"/>
    </row>
    <row r="1553" spans="1:6" s="5" customFormat="1" x14ac:dyDescent="0.25">
      <c r="A1553" s="12"/>
      <c r="F1553" s="82"/>
    </row>
    <row r="1554" spans="1:6" s="5" customFormat="1" x14ac:dyDescent="0.25">
      <c r="A1554" s="12"/>
      <c r="F1554" s="82"/>
    </row>
    <row r="1555" spans="1:6" s="5" customFormat="1" x14ac:dyDescent="0.25">
      <c r="A1555" s="12"/>
      <c r="F1555" s="82"/>
    </row>
    <row r="1556" spans="1:6" s="5" customFormat="1" x14ac:dyDescent="0.25">
      <c r="A1556" s="12"/>
      <c r="F1556" s="82"/>
    </row>
    <row r="1557" spans="1:6" s="5" customFormat="1" x14ac:dyDescent="0.25">
      <c r="A1557" s="12"/>
      <c r="F1557" s="82"/>
    </row>
    <row r="1558" spans="1:6" s="5" customFormat="1" x14ac:dyDescent="0.25">
      <c r="A1558" s="12"/>
      <c r="F1558" s="82"/>
    </row>
    <row r="1559" spans="1:6" s="5" customFormat="1" x14ac:dyDescent="0.25">
      <c r="A1559" s="12"/>
      <c r="F1559" s="82"/>
    </row>
    <row r="1560" spans="1:6" s="5" customFormat="1" x14ac:dyDescent="0.25">
      <c r="A1560" s="12"/>
      <c r="F1560" s="82"/>
    </row>
    <row r="1561" spans="1:6" s="5" customFormat="1" x14ac:dyDescent="0.25">
      <c r="A1561" s="12"/>
      <c r="F1561" s="82"/>
    </row>
    <row r="1562" spans="1:6" s="5" customFormat="1" x14ac:dyDescent="0.25">
      <c r="A1562" s="12"/>
      <c r="F1562" s="82"/>
    </row>
    <row r="1563" spans="1:6" s="5" customFormat="1" x14ac:dyDescent="0.25">
      <c r="A1563" s="12"/>
      <c r="F1563" s="82"/>
    </row>
    <row r="1564" spans="1:6" s="5" customFormat="1" x14ac:dyDescent="0.25">
      <c r="A1564" s="12"/>
      <c r="F1564" s="82"/>
    </row>
    <row r="1565" spans="1:6" s="5" customFormat="1" x14ac:dyDescent="0.25">
      <c r="A1565" s="12"/>
      <c r="F1565" s="82"/>
    </row>
    <row r="1566" spans="1:6" s="5" customFormat="1" x14ac:dyDescent="0.25">
      <c r="A1566" s="12"/>
      <c r="F1566" s="82"/>
    </row>
    <row r="1567" spans="1:6" s="5" customFormat="1" x14ac:dyDescent="0.25">
      <c r="A1567" s="12"/>
      <c r="F1567" s="82"/>
    </row>
    <row r="1568" spans="1:6" s="5" customFormat="1" x14ac:dyDescent="0.25">
      <c r="A1568" s="12"/>
      <c r="F1568" s="82"/>
    </row>
    <row r="1569" spans="1:6" s="5" customFormat="1" x14ac:dyDescent="0.25">
      <c r="A1569" s="12"/>
      <c r="F1569" s="82"/>
    </row>
    <row r="1570" spans="1:6" s="5" customFormat="1" x14ac:dyDescent="0.25">
      <c r="A1570" s="12"/>
      <c r="F1570" s="82"/>
    </row>
    <row r="1571" spans="1:6" s="5" customFormat="1" x14ac:dyDescent="0.25">
      <c r="A1571" s="12"/>
      <c r="F1571" s="82"/>
    </row>
    <row r="1572" spans="1:6" s="5" customFormat="1" x14ac:dyDescent="0.25">
      <c r="A1572" s="12"/>
      <c r="F1572" s="82"/>
    </row>
    <row r="1573" spans="1:6" s="5" customFormat="1" x14ac:dyDescent="0.25">
      <c r="A1573" s="12"/>
      <c r="F1573" s="82"/>
    </row>
    <row r="1574" spans="1:6" s="5" customFormat="1" x14ac:dyDescent="0.25">
      <c r="A1574" s="12"/>
      <c r="F1574" s="82"/>
    </row>
    <row r="1575" spans="1:6" s="5" customFormat="1" x14ac:dyDescent="0.25">
      <c r="A1575" s="12"/>
      <c r="F1575" s="82"/>
    </row>
    <row r="1576" spans="1:6" s="5" customFormat="1" x14ac:dyDescent="0.25">
      <c r="A1576" s="12"/>
      <c r="F1576" s="82"/>
    </row>
    <row r="1577" spans="1:6" s="5" customFormat="1" x14ac:dyDescent="0.25">
      <c r="A1577" s="12"/>
      <c r="F1577" s="82"/>
    </row>
    <row r="1578" spans="1:6" s="5" customFormat="1" x14ac:dyDescent="0.25">
      <c r="A1578" s="12"/>
      <c r="F1578" s="82"/>
    </row>
    <row r="1579" spans="1:6" s="5" customFormat="1" x14ac:dyDescent="0.25">
      <c r="A1579" s="12"/>
      <c r="F1579" s="82"/>
    </row>
    <row r="1580" spans="1:6" s="5" customFormat="1" x14ac:dyDescent="0.25">
      <c r="A1580" s="12"/>
      <c r="F1580" s="82"/>
    </row>
    <row r="1581" spans="1:6" s="5" customFormat="1" x14ac:dyDescent="0.25">
      <c r="A1581" s="12"/>
      <c r="F1581" s="82"/>
    </row>
    <row r="1582" spans="1:6" s="5" customFormat="1" x14ac:dyDescent="0.25">
      <c r="A1582" s="12"/>
      <c r="F1582" s="82"/>
    </row>
    <row r="1583" spans="1:6" s="5" customFormat="1" x14ac:dyDescent="0.25">
      <c r="A1583" s="12"/>
      <c r="F1583" s="82"/>
    </row>
    <row r="1584" spans="1:6" s="5" customFormat="1" x14ac:dyDescent="0.25">
      <c r="A1584" s="12"/>
      <c r="F1584" s="82"/>
    </row>
    <row r="1585" spans="1:6" s="5" customFormat="1" x14ac:dyDescent="0.25">
      <c r="A1585" s="12"/>
      <c r="F1585" s="82"/>
    </row>
    <row r="1586" spans="1:6" s="5" customFormat="1" x14ac:dyDescent="0.25">
      <c r="A1586" s="12"/>
      <c r="F1586" s="82"/>
    </row>
    <row r="1587" spans="1:6" s="5" customFormat="1" x14ac:dyDescent="0.25">
      <c r="A1587" s="12"/>
      <c r="F1587" s="82"/>
    </row>
    <row r="1588" spans="1:6" s="5" customFormat="1" x14ac:dyDescent="0.25">
      <c r="A1588" s="12"/>
      <c r="F1588" s="82"/>
    </row>
    <row r="1589" spans="1:6" s="5" customFormat="1" x14ac:dyDescent="0.25">
      <c r="A1589" s="12"/>
      <c r="F1589" s="82"/>
    </row>
    <row r="1590" spans="1:6" s="5" customFormat="1" x14ac:dyDescent="0.25">
      <c r="A1590" s="12"/>
      <c r="F1590" s="82"/>
    </row>
    <row r="1591" spans="1:6" s="5" customFormat="1" x14ac:dyDescent="0.25">
      <c r="A1591" s="12"/>
      <c r="F1591" s="82"/>
    </row>
    <row r="1592" spans="1:6" s="5" customFormat="1" x14ac:dyDescent="0.25">
      <c r="A1592" s="12"/>
      <c r="F1592" s="82"/>
    </row>
    <row r="1593" spans="1:6" s="5" customFormat="1" x14ac:dyDescent="0.25">
      <c r="A1593" s="12"/>
      <c r="F1593" s="82"/>
    </row>
    <row r="1594" spans="1:6" s="5" customFormat="1" x14ac:dyDescent="0.25">
      <c r="A1594" s="12"/>
      <c r="F1594" s="82"/>
    </row>
    <row r="1595" spans="1:6" s="5" customFormat="1" x14ac:dyDescent="0.25">
      <c r="A1595" s="12"/>
      <c r="F1595" s="82"/>
    </row>
    <row r="1596" spans="1:6" s="5" customFormat="1" x14ac:dyDescent="0.25">
      <c r="A1596" s="12"/>
      <c r="F1596" s="82"/>
    </row>
    <row r="1597" spans="1:6" s="5" customFormat="1" x14ac:dyDescent="0.25">
      <c r="A1597" s="12"/>
      <c r="F1597" s="82"/>
    </row>
    <row r="1598" spans="1:6" s="5" customFormat="1" x14ac:dyDescent="0.25">
      <c r="A1598" s="12"/>
      <c r="F1598" s="82"/>
    </row>
    <row r="1599" spans="1:6" s="5" customFormat="1" x14ac:dyDescent="0.25">
      <c r="A1599" s="12"/>
      <c r="F1599" s="82"/>
    </row>
    <row r="1600" spans="1:6" s="5" customFormat="1" x14ac:dyDescent="0.25">
      <c r="A1600" s="12"/>
      <c r="F1600" s="82"/>
    </row>
    <row r="1601" spans="1:6" s="5" customFormat="1" x14ac:dyDescent="0.25">
      <c r="A1601" s="12"/>
      <c r="F1601" s="82"/>
    </row>
    <row r="1602" spans="1:6" s="5" customFormat="1" x14ac:dyDescent="0.25">
      <c r="A1602" s="12"/>
      <c r="F1602" s="82"/>
    </row>
    <row r="1603" spans="1:6" s="5" customFormat="1" x14ac:dyDescent="0.25">
      <c r="A1603" s="12"/>
      <c r="F1603" s="82"/>
    </row>
    <row r="1604" spans="1:6" s="5" customFormat="1" x14ac:dyDescent="0.25">
      <c r="A1604" s="12"/>
      <c r="F1604" s="82"/>
    </row>
    <row r="1605" spans="1:6" s="5" customFormat="1" x14ac:dyDescent="0.25">
      <c r="A1605" s="12"/>
      <c r="F1605" s="82"/>
    </row>
    <row r="1606" spans="1:6" s="5" customFormat="1" x14ac:dyDescent="0.25">
      <c r="A1606" s="12"/>
      <c r="F1606" s="82"/>
    </row>
    <row r="1607" spans="1:6" s="5" customFormat="1" x14ac:dyDescent="0.25">
      <c r="A1607" s="12"/>
      <c r="F1607" s="82"/>
    </row>
    <row r="1608" spans="1:6" s="5" customFormat="1" x14ac:dyDescent="0.25">
      <c r="A1608" s="12"/>
      <c r="F1608" s="82"/>
    </row>
    <row r="1609" spans="1:6" s="5" customFormat="1" x14ac:dyDescent="0.25">
      <c r="A1609" s="12"/>
      <c r="F1609" s="82"/>
    </row>
    <row r="1610" spans="1:6" s="5" customFormat="1" x14ac:dyDescent="0.25">
      <c r="A1610" s="12"/>
      <c r="F1610" s="82"/>
    </row>
    <row r="1611" spans="1:6" s="5" customFormat="1" x14ac:dyDescent="0.25">
      <c r="A1611" s="12"/>
      <c r="F1611" s="82"/>
    </row>
    <row r="1612" spans="1:6" s="5" customFormat="1" x14ac:dyDescent="0.25">
      <c r="A1612" s="12"/>
      <c r="F1612" s="82"/>
    </row>
    <row r="1613" spans="1:6" s="5" customFormat="1" x14ac:dyDescent="0.25">
      <c r="A1613" s="12"/>
      <c r="F1613" s="82"/>
    </row>
    <row r="1614" spans="1:6" s="5" customFormat="1" x14ac:dyDescent="0.25">
      <c r="A1614" s="12"/>
      <c r="F1614" s="82"/>
    </row>
    <row r="1615" spans="1:6" s="5" customFormat="1" x14ac:dyDescent="0.25">
      <c r="A1615" s="12"/>
      <c r="F1615" s="82"/>
    </row>
    <row r="1616" spans="1:6" s="5" customFormat="1" x14ac:dyDescent="0.25">
      <c r="A1616" s="12"/>
      <c r="F1616" s="82"/>
    </row>
    <row r="1617" spans="1:6" s="5" customFormat="1" x14ac:dyDescent="0.25">
      <c r="A1617" s="12"/>
      <c r="F1617" s="82"/>
    </row>
    <row r="1618" spans="1:6" s="5" customFormat="1" x14ac:dyDescent="0.25">
      <c r="A1618" s="12"/>
      <c r="F1618" s="82"/>
    </row>
    <row r="1619" spans="1:6" s="5" customFormat="1" x14ac:dyDescent="0.25">
      <c r="A1619" s="12"/>
      <c r="F1619" s="82"/>
    </row>
    <row r="1620" spans="1:6" s="5" customFormat="1" x14ac:dyDescent="0.25">
      <c r="A1620" s="12"/>
      <c r="F1620" s="82"/>
    </row>
    <row r="1621" spans="1:6" s="5" customFormat="1" x14ac:dyDescent="0.25">
      <c r="A1621" s="12"/>
      <c r="F1621" s="82"/>
    </row>
    <row r="1622" spans="1:6" s="5" customFormat="1" x14ac:dyDescent="0.25">
      <c r="A1622" s="12"/>
      <c r="F1622" s="82"/>
    </row>
    <row r="1623" spans="1:6" s="5" customFormat="1" x14ac:dyDescent="0.25">
      <c r="A1623" s="12"/>
      <c r="F1623" s="82"/>
    </row>
    <row r="1624" spans="1:6" s="5" customFormat="1" x14ac:dyDescent="0.25">
      <c r="A1624" s="12"/>
      <c r="F1624" s="82"/>
    </row>
    <row r="1625" spans="1:6" s="5" customFormat="1" x14ac:dyDescent="0.25">
      <c r="A1625" s="12"/>
      <c r="F1625" s="82"/>
    </row>
    <row r="1626" spans="1:6" s="5" customFormat="1" x14ac:dyDescent="0.25">
      <c r="A1626" s="12"/>
      <c r="F1626" s="82"/>
    </row>
    <row r="1627" spans="1:6" s="5" customFormat="1" x14ac:dyDescent="0.25">
      <c r="A1627" s="12"/>
      <c r="F1627" s="82"/>
    </row>
    <row r="1628" spans="1:6" s="5" customFormat="1" x14ac:dyDescent="0.25">
      <c r="A1628" s="12"/>
      <c r="F1628" s="82"/>
    </row>
    <row r="1629" spans="1:6" s="5" customFormat="1" x14ac:dyDescent="0.25">
      <c r="A1629" s="12"/>
      <c r="F1629" s="82"/>
    </row>
    <row r="1630" spans="1:6" s="5" customFormat="1" x14ac:dyDescent="0.25">
      <c r="A1630" s="12"/>
      <c r="F1630" s="82"/>
    </row>
    <row r="1631" spans="1:6" s="5" customFormat="1" x14ac:dyDescent="0.25">
      <c r="A1631" s="12"/>
      <c r="F1631" s="82"/>
    </row>
    <row r="1632" spans="1:6" s="5" customFormat="1" x14ac:dyDescent="0.25">
      <c r="A1632" s="12"/>
      <c r="F1632" s="82"/>
    </row>
    <row r="1633" spans="1:6" s="5" customFormat="1" x14ac:dyDescent="0.25">
      <c r="A1633" s="12"/>
      <c r="F1633" s="82"/>
    </row>
    <row r="1634" spans="1:6" s="5" customFormat="1" x14ac:dyDescent="0.25">
      <c r="A1634" s="12"/>
      <c r="F1634" s="82"/>
    </row>
    <row r="1635" spans="1:6" s="5" customFormat="1" x14ac:dyDescent="0.25">
      <c r="A1635" s="12"/>
      <c r="F1635" s="82"/>
    </row>
    <row r="1636" spans="1:6" s="5" customFormat="1" x14ac:dyDescent="0.25">
      <c r="A1636" s="12"/>
      <c r="F1636" s="82"/>
    </row>
    <row r="1637" spans="1:6" s="5" customFormat="1" x14ac:dyDescent="0.25">
      <c r="A1637" s="12"/>
      <c r="F1637" s="82"/>
    </row>
    <row r="1638" spans="1:6" s="5" customFormat="1" x14ac:dyDescent="0.25">
      <c r="A1638" s="12"/>
      <c r="F1638" s="82"/>
    </row>
    <row r="1639" spans="1:6" s="5" customFormat="1" x14ac:dyDescent="0.25">
      <c r="A1639" s="12"/>
      <c r="F1639" s="82"/>
    </row>
    <row r="1640" spans="1:6" s="5" customFormat="1" x14ac:dyDescent="0.25">
      <c r="A1640" s="12"/>
      <c r="F1640" s="82"/>
    </row>
    <row r="1641" spans="1:6" s="5" customFormat="1" x14ac:dyDescent="0.25">
      <c r="A1641" s="12"/>
      <c r="F1641" s="82"/>
    </row>
    <row r="1642" spans="1:6" s="5" customFormat="1" x14ac:dyDescent="0.25">
      <c r="A1642" s="12"/>
      <c r="F1642" s="82"/>
    </row>
    <row r="1643" spans="1:6" s="5" customFormat="1" x14ac:dyDescent="0.25">
      <c r="A1643" s="12"/>
      <c r="F1643" s="82"/>
    </row>
    <row r="1644" spans="1:6" s="5" customFormat="1" x14ac:dyDescent="0.25">
      <c r="A1644" s="12"/>
      <c r="F1644" s="82"/>
    </row>
    <row r="1645" spans="1:6" s="5" customFormat="1" x14ac:dyDescent="0.25">
      <c r="A1645" s="12"/>
      <c r="F1645" s="82"/>
    </row>
    <row r="1646" spans="1:6" s="5" customFormat="1" x14ac:dyDescent="0.25">
      <c r="A1646" s="12"/>
      <c r="F1646" s="82"/>
    </row>
    <row r="1647" spans="1:6" s="5" customFormat="1" x14ac:dyDescent="0.25">
      <c r="A1647" s="12"/>
      <c r="F1647" s="82"/>
    </row>
    <row r="1648" spans="1:6" s="5" customFormat="1" x14ac:dyDescent="0.25">
      <c r="A1648" s="12"/>
      <c r="F1648" s="82"/>
    </row>
    <row r="1649" spans="1:6" s="5" customFormat="1" x14ac:dyDescent="0.25">
      <c r="A1649" s="12"/>
      <c r="F1649" s="82"/>
    </row>
    <row r="1650" spans="1:6" s="5" customFormat="1" x14ac:dyDescent="0.25">
      <c r="A1650" s="12"/>
      <c r="F1650" s="82"/>
    </row>
    <row r="1651" spans="1:6" s="5" customFormat="1" x14ac:dyDescent="0.25">
      <c r="A1651" s="12"/>
      <c r="F1651" s="82"/>
    </row>
    <row r="1652" spans="1:6" s="5" customFormat="1" x14ac:dyDescent="0.25">
      <c r="A1652" s="12"/>
      <c r="F1652" s="82"/>
    </row>
    <row r="1653" spans="1:6" s="5" customFormat="1" x14ac:dyDescent="0.25">
      <c r="A1653" s="12"/>
      <c r="F1653" s="82"/>
    </row>
    <row r="1654" spans="1:6" s="5" customFormat="1" x14ac:dyDescent="0.25">
      <c r="A1654" s="12"/>
      <c r="F1654" s="82"/>
    </row>
    <row r="1655" spans="1:6" s="5" customFormat="1" x14ac:dyDescent="0.25">
      <c r="A1655" s="12"/>
      <c r="F1655" s="82"/>
    </row>
    <row r="1656" spans="1:6" s="5" customFormat="1" x14ac:dyDescent="0.25">
      <c r="A1656" s="12"/>
      <c r="F1656" s="82"/>
    </row>
    <row r="1657" spans="1:6" s="5" customFormat="1" x14ac:dyDescent="0.25">
      <c r="A1657" s="12"/>
      <c r="F1657" s="82"/>
    </row>
    <row r="1658" spans="1:6" s="5" customFormat="1" x14ac:dyDescent="0.25">
      <c r="A1658" s="12"/>
      <c r="F1658" s="82"/>
    </row>
    <row r="1659" spans="1:6" s="5" customFormat="1" x14ac:dyDescent="0.25">
      <c r="A1659" s="12"/>
      <c r="F1659" s="82"/>
    </row>
    <row r="1660" spans="1:6" s="5" customFormat="1" x14ac:dyDescent="0.25">
      <c r="A1660" s="12"/>
      <c r="F1660" s="82"/>
    </row>
    <row r="1661" spans="1:6" s="5" customFormat="1" x14ac:dyDescent="0.25">
      <c r="A1661" s="12"/>
      <c r="F1661" s="82"/>
    </row>
    <row r="1662" spans="1:6" s="5" customFormat="1" x14ac:dyDescent="0.25">
      <c r="A1662" s="12"/>
      <c r="F1662" s="82"/>
    </row>
    <row r="1663" spans="1:6" s="5" customFormat="1" x14ac:dyDescent="0.25">
      <c r="A1663" s="12"/>
      <c r="F1663" s="82"/>
    </row>
    <row r="1664" spans="1:6" s="5" customFormat="1" x14ac:dyDescent="0.25">
      <c r="A1664" s="12"/>
      <c r="F1664" s="82"/>
    </row>
    <row r="1665" spans="1:6" s="5" customFormat="1" x14ac:dyDescent="0.25">
      <c r="A1665" s="12"/>
      <c r="F1665" s="82"/>
    </row>
    <row r="1666" spans="1:6" s="5" customFormat="1" x14ac:dyDescent="0.25">
      <c r="A1666" s="12"/>
      <c r="F1666" s="82"/>
    </row>
    <row r="1667" spans="1:6" s="5" customFormat="1" x14ac:dyDescent="0.25">
      <c r="A1667" s="12"/>
      <c r="F1667" s="82"/>
    </row>
    <row r="1668" spans="1:6" s="5" customFormat="1" x14ac:dyDescent="0.25">
      <c r="A1668" s="12"/>
      <c r="F1668" s="82"/>
    </row>
    <row r="1669" spans="1:6" s="5" customFormat="1" x14ac:dyDescent="0.25">
      <c r="A1669" s="12"/>
      <c r="F1669" s="82"/>
    </row>
    <row r="1670" spans="1:6" s="5" customFormat="1" x14ac:dyDescent="0.25">
      <c r="A1670" s="12"/>
      <c r="F1670" s="82"/>
    </row>
    <row r="1671" spans="1:6" s="5" customFormat="1" x14ac:dyDescent="0.25">
      <c r="A1671" s="12"/>
      <c r="F1671" s="82"/>
    </row>
    <row r="1672" spans="1:6" s="5" customFormat="1" x14ac:dyDescent="0.25">
      <c r="A1672" s="12"/>
      <c r="F1672" s="82"/>
    </row>
    <row r="1673" spans="1:6" s="5" customFormat="1" x14ac:dyDescent="0.25">
      <c r="A1673" s="12"/>
      <c r="F1673" s="82"/>
    </row>
    <row r="1674" spans="1:6" s="5" customFormat="1" x14ac:dyDescent="0.25">
      <c r="A1674" s="12"/>
      <c r="F1674" s="82"/>
    </row>
    <row r="1675" spans="1:6" s="5" customFormat="1" x14ac:dyDescent="0.25">
      <c r="A1675" s="12"/>
      <c r="F1675" s="82"/>
    </row>
    <row r="1676" spans="1:6" s="5" customFormat="1" x14ac:dyDescent="0.25">
      <c r="A1676" s="12"/>
      <c r="F1676" s="82"/>
    </row>
    <row r="1677" spans="1:6" s="5" customFormat="1" x14ac:dyDescent="0.25">
      <c r="A1677" s="12"/>
      <c r="F1677" s="82"/>
    </row>
    <row r="1678" spans="1:6" s="5" customFormat="1" x14ac:dyDescent="0.25">
      <c r="A1678" s="12"/>
      <c r="F1678" s="82"/>
    </row>
    <row r="1679" spans="1:6" s="5" customFormat="1" x14ac:dyDescent="0.25">
      <c r="A1679" s="12"/>
      <c r="F1679" s="82"/>
    </row>
    <row r="1680" spans="1:6" s="5" customFormat="1" x14ac:dyDescent="0.25">
      <c r="A1680" s="12"/>
      <c r="F1680" s="82"/>
    </row>
    <row r="1681" spans="1:6" s="5" customFormat="1" x14ac:dyDescent="0.25">
      <c r="A1681" s="12"/>
      <c r="F1681" s="82"/>
    </row>
    <row r="1682" spans="1:6" s="5" customFormat="1" x14ac:dyDescent="0.25">
      <c r="A1682" s="12"/>
      <c r="F1682" s="82"/>
    </row>
    <row r="1683" spans="1:6" s="5" customFormat="1" x14ac:dyDescent="0.25">
      <c r="A1683" s="12"/>
      <c r="F1683" s="82"/>
    </row>
    <row r="1684" spans="1:6" s="5" customFormat="1" x14ac:dyDescent="0.25">
      <c r="A1684" s="12"/>
      <c r="F1684" s="82"/>
    </row>
    <row r="1685" spans="1:6" s="5" customFormat="1" x14ac:dyDescent="0.25">
      <c r="A1685" s="12"/>
      <c r="F1685" s="82"/>
    </row>
    <row r="1686" spans="1:6" s="5" customFormat="1" x14ac:dyDescent="0.25">
      <c r="A1686" s="12"/>
      <c r="F1686" s="82"/>
    </row>
    <row r="1687" spans="1:6" s="5" customFormat="1" x14ac:dyDescent="0.25">
      <c r="A1687" s="12"/>
      <c r="F1687" s="82"/>
    </row>
    <row r="1688" spans="1:6" s="5" customFormat="1" x14ac:dyDescent="0.25">
      <c r="A1688" s="12"/>
      <c r="F1688" s="82"/>
    </row>
    <row r="1689" spans="1:6" s="5" customFormat="1" x14ac:dyDescent="0.25">
      <c r="A1689" s="12"/>
      <c r="F1689" s="82"/>
    </row>
    <row r="1690" spans="1:6" s="5" customFormat="1" x14ac:dyDescent="0.25">
      <c r="A1690" s="12"/>
      <c r="F1690" s="82"/>
    </row>
    <row r="1691" spans="1:6" s="5" customFormat="1" x14ac:dyDescent="0.25">
      <c r="A1691" s="12"/>
      <c r="F1691" s="82"/>
    </row>
    <row r="1692" spans="1:6" s="5" customFormat="1" x14ac:dyDescent="0.25">
      <c r="A1692" s="12"/>
      <c r="F1692" s="82"/>
    </row>
    <row r="1693" spans="1:6" s="5" customFormat="1" x14ac:dyDescent="0.25">
      <c r="A1693" s="12"/>
      <c r="F1693" s="82"/>
    </row>
    <row r="1694" spans="1:6" s="5" customFormat="1" x14ac:dyDescent="0.25">
      <c r="A1694" s="12"/>
      <c r="F1694" s="82"/>
    </row>
    <row r="1695" spans="1:6" s="5" customFormat="1" x14ac:dyDescent="0.25">
      <c r="A1695" s="12"/>
      <c r="F1695" s="82"/>
    </row>
    <row r="1696" spans="1:6" s="5" customFormat="1" x14ac:dyDescent="0.25">
      <c r="A1696" s="12"/>
      <c r="F1696" s="82"/>
    </row>
    <row r="1697" spans="1:6" s="5" customFormat="1" x14ac:dyDescent="0.25">
      <c r="A1697" s="12"/>
      <c r="F1697" s="82"/>
    </row>
    <row r="1698" spans="1:6" s="5" customFormat="1" x14ac:dyDescent="0.25">
      <c r="A1698" s="12"/>
      <c r="F1698" s="82"/>
    </row>
    <row r="1699" spans="1:6" s="5" customFormat="1" x14ac:dyDescent="0.25">
      <c r="A1699" s="12"/>
      <c r="F1699" s="82"/>
    </row>
    <row r="1700" spans="1:6" s="5" customFormat="1" x14ac:dyDescent="0.25">
      <c r="A1700" s="12"/>
      <c r="F1700" s="82"/>
    </row>
    <row r="1701" spans="1:6" s="5" customFormat="1" x14ac:dyDescent="0.25">
      <c r="A1701" s="12"/>
      <c r="F1701" s="82"/>
    </row>
    <row r="1702" spans="1:6" s="5" customFormat="1" x14ac:dyDescent="0.25">
      <c r="A1702" s="12"/>
      <c r="F1702" s="82"/>
    </row>
    <row r="1703" spans="1:6" s="5" customFormat="1" x14ac:dyDescent="0.25">
      <c r="A1703" s="12"/>
      <c r="F1703" s="82"/>
    </row>
    <row r="1704" spans="1:6" s="5" customFormat="1" x14ac:dyDescent="0.25">
      <c r="A1704" s="12"/>
      <c r="F1704" s="82"/>
    </row>
    <row r="1705" spans="1:6" s="5" customFormat="1" x14ac:dyDescent="0.25">
      <c r="A1705" s="12"/>
      <c r="F1705" s="82"/>
    </row>
    <row r="1706" spans="1:6" s="5" customFormat="1" x14ac:dyDescent="0.25">
      <c r="A1706" s="12"/>
      <c r="F1706" s="82"/>
    </row>
    <row r="1707" spans="1:6" s="5" customFormat="1" x14ac:dyDescent="0.25">
      <c r="A1707" s="12"/>
      <c r="F1707" s="82"/>
    </row>
    <row r="1708" spans="1:6" s="5" customFormat="1" x14ac:dyDescent="0.25">
      <c r="A1708" s="12"/>
      <c r="F1708" s="82"/>
    </row>
    <row r="1709" spans="1:6" s="5" customFormat="1" x14ac:dyDescent="0.25">
      <c r="A1709" s="12"/>
      <c r="F1709" s="82"/>
    </row>
    <row r="1710" spans="1:6" s="5" customFormat="1" x14ac:dyDescent="0.25">
      <c r="A1710" s="12"/>
      <c r="F1710" s="82"/>
    </row>
    <row r="1711" spans="1:6" s="5" customFormat="1" x14ac:dyDescent="0.25">
      <c r="A1711" s="12"/>
      <c r="F1711" s="82"/>
    </row>
    <row r="1712" spans="1:6" s="5" customFormat="1" x14ac:dyDescent="0.25">
      <c r="A1712" s="12"/>
      <c r="F1712" s="82"/>
    </row>
    <row r="1713" spans="1:6" s="5" customFormat="1" x14ac:dyDescent="0.25">
      <c r="A1713" s="12"/>
      <c r="F1713" s="82"/>
    </row>
    <row r="1714" spans="1:6" s="5" customFormat="1" x14ac:dyDescent="0.25">
      <c r="A1714" s="12"/>
      <c r="F1714" s="82"/>
    </row>
    <row r="1715" spans="1:6" s="5" customFormat="1" x14ac:dyDescent="0.25">
      <c r="A1715" s="12"/>
      <c r="F1715" s="82"/>
    </row>
    <row r="1716" spans="1:6" s="5" customFormat="1" x14ac:dyDescent="0.25">
      <c r="A1716" s="12"/>
      <c r="F1716" s="82"/>
    </row>
    <row r="1717" spans="1:6" s="5" customFormat="1" x14ac:dyDescent="0.25">
      <c r="A1717" s="12"/>
      <c r="F1717" s="82"/>
    </row>
    <row r="1718" spans="1:6" s="5" customFormat="1" x14ac:dyDescent="0.25">
      <c r="A1718" s="12"/>
      <c r="F1718" s="82"/>
    </row>
    <row r="1719" spans="1:6" s="5" customFormat="1" x14ac:dyDescent="0.25">
      <c r="A1719" s="12"/>
      <c r="F1719" s="82"/>
    </row>
    <row r="1720" spans="1:6" s="5" customFormat="1" x14ac:dyDescent="0.25">
      <c r="A1720" s="12"/>
      <c r="F1720" s="82"/>
    </row>
    <row r="1721" spans="1:6" s="5" customFormat="1" x14ac:dyDescent="0.25">
      <c r="A1721" s="12"/>
      <c r="F1721" s="82"/>
    </row>
    <row r="1722" spans="1:6" s="5" customFormat="1" x14ac:dyDescent="0.25">
      <c r="A1722" s="12"/>
      <c r="F1722" s="82"/>
    </row>
    <row r="1723" spans="1:6" s="5" customFormat="1" x14ac:dyDescent="0.25">
      <c r="A1723" s="12"/>
      <c r="F1723" s="82"/>
    </row>
    <row r="1724" spans="1:6" s="5" customFormat="1" x14ac:dyDescent="0.25">
      <c r="A1724" s="12"/>
      <c r="F1724" s="82"/>
    </row>
    <row r="1725" spans="1:6" s="5" customFormat="1" x14ac:dyDescent="0.25">
      <c r="A1725" s="12"/>
      <c r="F1725" s="82"/>
    </row>
    <row r="1726" spans="1:6" s="5" customFormat="1" x14ac:dyDescent="0.25">
      <c r="A1726" s="12"/>
      <c r="F1726" s="82"/>
    </row>
    <row r="1727" spans="1:6" s="5" customFormat="1" x14ac:dyDescent="0.25">
      <c r="A1727" s="12"/>
      <c r="F1727" s="82"/>
    </row>
    <row r="1728" spans="1:6" s="5" customFormat="1" x14ac:dyDescent="0.25">
      <c r="A1728" s="12"/>
      <c r="F1728" s="82"/>
    </row>
    <row r="1729" spans="1:6" s="5" customFormat="1" x14ac:dyDescent="0.25">
      <c r="A1729" s="12"/>
      <c r="F1729" s="82"/>
    </row>
    <row r="1730" spans="1:6" s="5" customFormat="1" x14ac:dyDescent="0.25">
      <c r="A1730" s="12"/>
      <c r="F1730" s="82"/>
    </row>
    <row r="1731" spans="1:6" s="5" customFormat="1" x14ac:dyDescent="0.25">
      <c r="A1731" s="12"/>
      <c r="F1731" s="82"/>
    </row>
    <row r="1732" spans="1:6" s="5" customFormat="1" x14ac:dyDescent="0.25">
      <c r="A1732" s="12"/>
      <c r="F1732" s="82"/>
    </row>
    <row r="1733" spans="1:6" s="5" customFormat="1" x14ac:dyDescent="0.25">
      <c r="A1733" s="12"/>
      <c r="F1733" s="82"/>
    </row>
    <row r="1734" spans="1:6" s="5" customFormat="1" x14ac:dyDescent="0.25">
      <c r="A1734" s="12"/>
      <c r="F1734" s="82"/>
    </row>
    <row r="1735" spans="1:6" s="5" customFormat="1" x14ac:dyDescent="0.25">
      <c r="A1735" s="12"/>
      <c r="F1735" s="82"/>
    </row>
    <row r="1736" spans="1:6" s="5" customFormat="1" x14ac:dyDescent="0.25">
      <c r="A1736" s="12"/>
      <c r="F1736" s="82"/>
    </row>
    <row r="1737" spans="1:6" s="5" customFormat="1" x14ac:dyDescent="0.25">
      <c r="A1737" s="12"/>
      <c r="F1737" s="82"/>
    </row>
    <row r="1738" spans="1:6" s="5" customFormat="1" x14ac:dyDescent="0.25">
      <c r="A1738" s="12"/>
      <c r="F1738" s="82"/>
    </row>
    <row r="1739" spans="1:6" s="5" customFormat="1" x14ac:dyDescent="0.25">
      <c r="A1739" s="12"/>
      <c r="F1739" s="82"/>
    </row>
    <row r="1740" spans="1:6" s="5" customFormat="1" x14ac:dyDescent="0.25">
      <c r="A1740" s="12"/>
      <c r="F1740" s="82"/>
    </row>
    <row r="1741" spans="1:6" s="5" customFormat="1" x14ac:dyDescent="0.25">
      <c r="A1741" s="12"/>
      <c r="F1741" s="82"/>
    </row>
    <row r="1742" spans="1:6" s="5" customFormat="1" x14ac:dyDescent="0.25">
      <c r="A1742" s="12"/>
      <c r="F1742" s="82"/>
    </row>
    <row r="1743" spans="1:6" s="5" customFormat="1" x14ac:dyDescent="0.25">
      <c r="A1743" s="12"/>
      <c r="F1743" s="82"/>
    </row>
    <row r="1744" spans="1:6" s="5" customFormat="1" x14ac:dyDescent="0.25">
      <c r="A1744" s="12"/>
      <c r="F1744" s="82"/>
    </row>
    <row r="1745" spans="1:6" s="5" customFormat="1" x14ac:dyDescent="0.25">
      <c r="A1745" s="12"/>
      <c r="F1745" s="82"/>
    </row>
    <row r="1746" spans="1:6" s="5" customFormat="1" x14ac:dyDescent="0.25">
      <c r="A1746" s="12"/>
      <c r="F1746" s="82"/>
    </row>
    <row r="1747" spans="1:6" s="5" customFormat="1" x14ac:dyDescent="0.25">
      <c r="A1747" s="12"/>
      <c r="F1747" s="82"/>
    </row>
    <row r="1748" spans="1:6" s="5" customFormat="1" x14ac:dyDescent="0.25">
      <c r="A1748" s="12"/>
      <c r="F1748" s="82"/>
    </row>
    <row r="1749" spans="1:6" s="5" customFormat="1" x14ac:dyDescent="0.25">
      <c r="A1749" s="12"/>
      <c r="F1749" s="82"/>
    </row>
    <row r="1750" spans="1:6" s="5" customFormat="1" x14ac:dyDescent="0.25">
      <c r="A1750" s="12"/>
      <c r="F1750" s="82"/>
    </row>
    <row r="1751" spans="1:6" s="5" customFormat="1" x14ac:dyDescent="0.25">
      <c r="A1751" s="12"/>
      <c r="F1751" s="82"/>
    </row>
    <row r="1752" spans="1:6" s="5" customFormat="1" x14ac:dyDescent="0.25">
      <c r="A1752" s="12"/>
      <c r="F1752" s="82"/>
    </row>
    <row r="1753" spans="1:6" s="5" customFormat="1" x14ac:dyDescent="0.25">
      <c r="A1753" s="12"/>
      <c r="F1753" s="82"/>
    </row>
    <row r="1754" spans="1:6" s="5" customFormat="1" x14ac:dyDescent="0.25">
      <c r="A1754" s="12"/>
      <c r="F1754" s="82"/>
    </row>
    <row r="1755" spans="1:6" s="5" customFormat="1" x14ac:dyDescent="0.25">
      <c r="A1755" s="12"/>
      <c r="F1755" s="82"/>
    </row>
    <row r="1756" spans="1:6" s="5" customFormat="1" x14ac:dyDescent="0.25">
      <c r="A1756" s="12"/>
      <c r="F1756" s="82"/>
    </row>
    <row r="1757" spans="1:6" s="5" customFormat="1" x14ac:dyDescent="0.25">
      <c r="A1757" s="12"/>
      <c r="F1757" s="82"/>
    </row>
    <row r="1758" spans="1:6" s="5" customFormat="1" x14ac:dyDescent="0.25">
      <c r="A1758" s="12"/>
      <c r="F1758" s="82"/>
    </row>
    <row r="1759" spans="1:6" s="5" customFormat="1" x14ac:dyDescent="0.25">
      <c r="A1759" s="12"/>
      <c r="F1759" s="82"/>
    </row>
    <row r="1760" spans="1:6" s="5" customFormat="1" x14ac:dyDescent="0.25">
      <c r="A1760" s="12"/>
      <c r="F1760" s="82"/>
    </row>
    <row r="1761" spans="1:6" s="5" customFormat="1" x14ac:dyDescent="0.25">
      <c r="A1761" s="12"/>
      <c r="F1761" s="82"/>
    </row>
    <row r="1762" spans="1:6" s="5" customFormat="1" x14ac:dyDescent="0.25">
      <c r="A1762" s="12"/>
      <c r="F1762" s="82"/>
    </row>
    <row r="1763" spans="1:6" s="5" customFormat="1" x14ac:dyDescent="0.25">
      <c r="A1763" s="12"/>
      <c r="F1763" s="82"/>
    </row>
    <row r="1764" spans="1:6" s="5" customFormat="1" x14ac:dyDescent="0.25">
      <c r="A1764" s="12"/>
      <c r="F1764" s="82"/>
    </row>
    <row r="1765" spans="1:6" s="5" customFormat="1" x14ac:dyDescent="0.25">
      <c r="A1765" s="12"/>
      <c r="F1765" s="82"/>
    </row>
    <row r="1766" spans="1:6" s="5" customFormat="1" x14ac:dyDescent="0.25">
      <c r="A1766" s="12"/>
      <c r="F1766" s="82"/>
    </row>
    <row r="1767" spans="1:6" s="5" customFormat="1" x14ac:dyDescent="0.25">
      <c r="A1767" s="12"/>
      <c r="F1767" s="82"/>
    </row>
    <row r="1768" spans="1:6" s="5" customFormat="1" x14ac:dyDescent="0.25">
      <c r="A1768" s="12"/>
      <c r="F1768" s="82"/>
    </row>
    <row r="1769" spans="1:6" s="5" customFormat="1" x14ac:dyDescent="0.25">
      <c r="A1769" s="12"/>
      <c r="F1769" s="82"/>
    </row>
    <row r="1770" spans="1:6" s="5" customFormat="1" x14ac:dyDescent="0.25">
      <c r="A1770" s="12"/>
      <c r="F1770" s="82"/>
    </row>
    <row r="1771" spans="1:6" s="5" customFormat="1" x14ac:dyDescent="0.25">
      <c r="A1771" s="12"/>
      <c r="F1771" s="82"/>
    </row>
    <row r="1772" spans="1:6" s="5" customFormat="1" x14ac:dyDescent="0.25">
      <c r="A1772" s="12"/>
      <c r="F1772" s="82"/>
    </row>
    <row r="1773" spans="1:6" s="5" customFormat="1" x14ac:dyDescent="0.25">
      <c r="A1773" s="12"/>
      <c r="F1773" s="82"/>
    </row>
    <row r="1774" spans="1:6" s="5" customFormat="1" x14ac:dyDescent="0.25">
      <c r="A1774" s="12"/>
      <c r="F1774" s="82"/>
    </row>
    <row r="1775" spans="1:6" s="5" customFormat="1" x14ac:dyDescent="0.25">
      <c r="A1775" s="12"/>
      <c r="F1775" s="82"/>
    </row>
    <row r="1776" spans="1:6" s="5" customFormat="1" x14ac:dyDescent="0.25">
      <c r="A1776" s="12"/>
      <c r="F1776" s="82"/>
    </row>
    <row r="1777" spans="1:6" s="5" customFormat="1" x14ac:dyDescent="0.25">
      <c r="A1777" s="12"/>
      <c r="F1777" s="82"/>
    </row>
    <row r="1778" spans="1:6" s="5" customFormat="1" x14ac:dyDescent="0.25">
      <c r="A1778" s="12"/>
      <c r="F1778" s="82"/>
    </row>
    <row r="1779" spans="1:6" s="5" customFormat="1" x14ac:dyDescent="0.25">
      <c r="A1779" s="12"/>
      <c r="F1779" s="82"/>
    </row>
    <row r="1780" spans="1:6" s="5" customFormat="1" x14ac:dyDescent="0.25">
      <c r="A1780" s="12"/>
      <c r="F1780" s="82"/>
    </row>
    <row r="1781" spans="1:6" s="5" customFormat="1" x14ac:dyDescent="0.25">
      <c r="A1781" s="12"/>
      <c r="F1781" s="82"/>
    </row>
    <row r="1782" spans="1:6" s="5" customFormat="1" x14ac:dyDescent="0.25">
      <c r="A1782" s="12"/>
      <c r="F1782" s="82"/>
    </row>
    <row r="1783" spans="1:6" s="5" customFormat="1" x14ac:dyDescent="0.25">
      <c r="A1783" s="12"/>
      <c r="F1783" s="82"/>
    </row>
    <row r="1784" spans="1:6" s="5" customFormat="1" x14ac:dyDescent="0.25">
      <c r="A1784" s="12"/>
      <c r="F1784" s="82"/>
    </row>
    <row r="1785" spans="1:6" s="5" customFormat="1" x14ac:dyDescent="0.25">
      <c r="A1785" s="12"/>
      <c r="F1785" s="82"/>
    </row>
    <row r="1786" spans="1:6" s="5" customFormat="1" x14ac:dyDescent="0.25">
      <c r="A1786" s="12"/>
      <c r="F1786" s="82"/>
    </row>
    <row r="1787" spans="1:6" s="5" customFormat="1" x14ac:dyDescent="0.25">
      <c r="A1787" s="12"/>
      <c r="F1787" s="82"/>
    </row>
    <row r="1788" spans="1:6" s="5" customFormat="1" x14ac:dyDescent="0.25">
      <c r="A1788" s="12"/>
      <c r="F1788" s="82"/>
    </row>
    <row r="1789" spans="1:6" s="5" customFormat="1" x14ac:dyDescent="0.25">
      <c r="A1789" s="12"/>
      <c r="F1789" s="82"/>
    </row>
    <row r="1790" spans="1:6" s="5" customFormat="1" x14ac:dyDescent="0.25">
      <c r="A1790" s="12"/>
      <c r="F1790" s="82"/>
    </row>
    <row r="1791" spans="1:6" s="5" customFormat="1" x14ac:dyDescent="0.25">
      <c r="A1791" s="12"/>
      <c r="F1791" s="82"/>
    </row>
    <row r="1792" spans="1:6" s="5" customFormat="1" x14ac:dyDescent="0.25">
      <c r="A1792" s="12"/>
      <c r="F1792" s="82"/>
    </row>
    <row r="1793" spans="1:6" s="5" customFormat="1" x14ac:dyDescent="0.25">
      <c r="A1793" s="12"/>
      <c r="F1793" s="82"/>
    </row>
    <row r="1794" spans="1:6" s="5" customFormat="1" x14ac:dyDescent="0.25">
      <c r="A1794" s="12"/>
      <c r="F1794" s="82"/>
    </row>
    <row r="1795" spans="1:6" s="5" customFormat="1" x14ac:dyDescent="0.25">
      <c r="A1795" s="12"/>
      <c r="F1795" s="82"/>
    </row>
    <row r="1796" spans="1:6" s="5" customFormat="1" x14ac:dyDescent="0.25">
      <c r="A1796" s="12"/>
      <c r="F1796" s="82"/>
    </row>
    <row r="1797" spans="1:6" s="5" customFormat="1" x14ac:dyDescent="0.25">
      <c r="A1797" s="12"/>
      <c r="F1797" s="82"/>
    </row>
    <row r="1798" spans="1:6" s="5" customFormat="1" x14ac:dyDescent="0.25">
      <c r="A1798" s="12"/>
      <c r="F1798" s="82"/>
    </row>
    <row r="1799" spans="1:6" s="5" customFormat="1" x14ac:dyDescent="0.25">
      <c r="A1799" s="12"/>
      <c r="F1799" s="82"/>
    </row>
    <row r="1800" spans="1:6" s="5" customFormat="1" x14ac:dyDescent="0.25">
      <c r="A1800" s="12"/>
      <c r="F1800" s="82"/>
    </row>
    <row r="1801" spans="1:6" s="5" customFormat="1" x14ac:dyDescent="0.25">
      <c r="A1801" s="12"/>
      <c r="F1801" s="82"/>
    </row>
    <row r="1802" spans="1:6" s="5" customFormat="1" x14ac:dyDescent="0.25">
      <c r="A1802" s="12"/>
      <c r="F1802" s="82"/>
    </row>
    <row r="1803" spans="1:6" s="5" customFormat="1" x14ac:dyDescent="0.25">
      <c r="A1803" s="12"/>
      <c r="F1803" s="82"/>
    </row>
    <row r="1804" spans="1:6" s="5" customFormat="1" x14ac:dyDescent="0.25">
      <c r="A1804" s="12"/>
      <c r="F1804" s="82"/>
    </row>
    <row r="1805" spans="1:6" s="5" customFormat="1" x14ac:dyDescent="0.25">
      <c r="A1805" s="12"/>
      <c r="F1805" s="82"/>
    </row>
    <row r="1806" spans="1:6" s="5" customFormat="1" x14ac:dyDescent="0.25">
      <c r="A1806" s="12"/>
      <c r="F1806" s="82"/>
    </row>
    <row r="1807" spans="1:6" s="5" customFormat="1" x14ac:dyDescent="0.25">
      <c r="A1807" s="12"/>
      <c r="F1807" s="82"/>
    </row>
    <row r="1808" spans="1:6" s="5" customFormat="1" x14ac:dyDescent="0.25">
      <c r="A1808" s="12"/>
      <c r="F1808" s="82"/>
    </row>
    <row r="1809" spans="1:6" s="5" customFormat="1" x14ac:dyDescent="0.25">
      <c r="A1809" s="12"/>
      <c r="F1809" s="82"/>
    </row>
    <row r="1810" spans="1:6" s="5" customFormat="1" x14ac:dyDescent="0.25">
      <c r="A1810" s="12"/>
      <c r="F1810" s="82"/>
    </row>
    <row r="1811" spans="1:6" s="5" customFormat="1" x14ac:dyDescent="0.25">
      <c r="A1811" s="12"/>
      <c r="F1811" s="82"/>
    </row>
    <row r="1812" spans="1:6" s="5" customFormat="1" x14ac:dyDescent="0.25">
      <c r="A1812" s="12"/>
      <c r="F1812" s="82"/>
    </row>
    <row r="1813" spans="1:6" s="5" customFormat="1" x14ac:dyDescent="0.25">
      <c r="A1813" s="12"/>
      <c r="F1813" s="82"/>
    </row>
    <row r="1814" spans="1:6" s="5" customFormat="1" x14ac:dyDescent="0.25">
      <c r="A1814" s="12"/>
      <c r="F1814" s="82"/>
    </row>
    <row r="1815" spans="1:6" s="5" customFormat="1" x14ac:dyDescent="0.25">
      <c r="A1815" s="12"/>
      <c r="F1815" s="82"/>
    </row>
    <row r="1816" spans="1:6" s="5" customFormat="1" x14ac:dyDescent="0.25">
      <c r="A1816" s="12"/>
      <c r="F1816" s="82"/>
    </row>
    <row r="1817" spans="1:6" s="5" customFormat="1" x14ac:dyDescent="0.25">
      <c r="A1817" s="12"/>
      <c r="F1817" s="82"/>
    </row>
    <row r="1818" spans="1:6" s="5" customFormat="1" x14ac:dyDescent="0.25">
      <c r="A1818" s="12"/>
      <c r="F1818" s="82"/>
    </row>
    <row r="1819" spans="1:6" s="5" customFormat="1" x14ac:dyDescent="0.25">
      <c r="A1819" s="12"/>
      <c r="F1819" s="82"/>
    </row>
    <row r="1820" spans="1:6" s="5" customFormat="1" x14ac:dyDescent="0.25">
      <c r="A1820" s="12"/>
      <c r="F1820" s="82"/>
    </row>
    <row r="1821" spans="1:6" s="5" customFormat="1" x14ac:dyDescent="0.25">
      <c r="A1821" s="12"/>
      <c r="F1821" s="82"/>
    </row>
    <row r="1822" spans="1:6" s="5" customFormat="1" x14ac:dyDescent="0.25">
      <c r="A1822" s="12"/>
      <c r="F1822" s="82"/>
    </row>
    <row r="1823" spans="1:6" s="5" customFormat="1" x14ac:dyDescent="0.25">
      <c r="A1823" s="12"/>
      <c r="F1823" s="82"/>
    </row>
    <row r="1824" spans="1:6" s="5" customFormat="1" x14ac:dyDescent="0.25">
      <c r="A1824" s="12"/>
      <c r="F1824" s="82"/>
    </row>
    <row r="1825" spans="1:6" s="5" customFormat="1" x14ac:dyDescent="0.25">
      <c r="A1825" s="12"/>
      <c r="F1825" s="82"/>
    </row>
    <row r="1826" spans="1:6" s="5" customFormat="1" x14ac:dyDescent="0.25">
      <c r="A1826" s="12"/>
      <c r="F1826" s="82"/>
    </row>
    <row r="1827" spans="1:6" s="5" customFormat="1" x14ac:dyDescent="0.25">
      <c r="A1827" s="12"/>
      <c r="F1827" s="82"/>
    </row>
    <row r="1828" spans="1:6" s="5" customFormat="1" x14ac:dyDescent="0.25">
      <c r="A1828" s="12"/>
      <c r="F1828" s="82"/>
    </row>
    <row r="1829" spans="1:6" s="5" customFormat="1" x14ac:dyDescent="0.25">
      <c r="A1829" s="12"/>
      <c r="F1829" s="82"/>
    </row>
    <row r="1830" spans="1:6" s="5" customFormat="1" x14ac:dyDescent="0.25">
      <c r="A1830" s="12"/>
      <c r="F1830" s="82"/>
    </row>
    <row r="1831" spans="1:6" s="5" customFormat="1" x14ac:dyDescent="0.25">
      <c r="A1831" s="12"/>
      <c r="F1831" s="82"/>
    </row>
    <row r="1832" spans="1:6" s="5" customFormat="1" x14ac:dyDescent="0.25">
      <c r="A1832" s="12"/>
      <c r="F1832" s="82"/>
    </row>
    <row r="1833" spans="1:6" s="5" customFormat="1" x14ac:dyDescent="0.25">
      <c r="A1833" s="12"/>
      <c r="F1833" s="82"/>
    </row>
    <row r="1834" spans="1:6" s="5" customFormat="1" x14ac:dyDescent="0.25">
      <c r="A1834" s="12"/>
      <c r="F1834" s="82"/>
    </row>
    <row r="1835" spans="1:6" s="5" customFormat="1" x14ac:dyDescent="0.25">
      <c r="A1835" s="12"/>
      <c r="F1835" s="82"/>
    </row>
    <row r="1836" spans="1:6" s="5" customFormat="1" x14ac:dyDescent="0.25">
      <c r="A1836" s="12"/>
      <c r="F1836" s="82"/>
    </row>
    <row r="1837" spans="1:6" s="5" customFormat="1" x14ac:dyDescent="0.25">
      <c r="A1837" s="12"/>
      <c r="F1837" s="82"/>
    </row>
    <row r="1838" spans="1:6" s="5" customFormat="1" x14ac:dyDescent="0.25">
      <c r="A1838" s="12"/>
      <c r="F1838" s="82"/>
    </row>
    <row r="1839" spans="1:6" s="5" customFormat="1" x14ac:dyDescent="0.25">
      <c r="A1839" s="12"/>
      <c r="F1839" s="82"/>
    </row>
    <row r="1840" spans="1:6" s="5" customFormat="1" x14ac:dyDescent="0.25">
      <c r="A1840" s="12"/>
      <c r="F1840" s="82"/>
    </row>
    <row r="1841" spans="1:6" s="5" customFormat="1" x14ac:dyDescent="0.25">
      <c r="A1841" s="12"/>
      <c r="F1841" s="82"/>
    </row>
    <row r="1842" spans="1:6" s="5" customFormat="1" x14ac:dyDescent="0.25">
      <c r="A1842" s="12"/>
      <c r="F1842" s="82"/>
    </row>
    <row r="1843" spans="1:6" s="5" customFormat="1" x14ac:dyDescent="0.25">
      <c r="A1843" s="12"/>
      <c r="F1843" s="82"/>
    </row>
    <row r="1844" spans="1:6" s="5" customFormat="1" x14ac:dyDescent="0.25">
      <c r="A1844" s="12"/>
      <c r="F1844" s="82"/>
    </row>
    <row r="1845" spans="1:6" s="5" customFormat="1" x14ac:dyDescent="0.25">
      <c r="A1845" s="12"/>
      <c r="F1845" s="82"/>
    </row>
    <row r="1846" spans="1:6" s="5" customFormat="1" x14ac:dyDescent="0.25">
      <c r="A1846" s="12"/>
      <c r="F1846" s="82"/>
    </row>
    <row r="1847" spans="1:6" s="5" customFormat="1" x14ac:dyDescent="0.25">
      <c r="A1847" s="12"/>
      <c r="F1847" s="82"/>
    </row>
    <row r="1848" spans="1:6" s="5" customFormat="1" x14ac:dyDescent="0.25">
      <c r="A1848" s="12"/>
      <c r="F1848" s="82"/>
    </row>
    <row r="1849" spans="1:6" s="5" customFormat="1" x14ac:dyDescent="0.25">
      <c r="A1849" s="12"/>
      <c r="F1849" s="82"/>
    </row>
    <row r="1850" spans="1:6" s="5" customFormat="1" x14ac:dyDescent="0.25">
      <c r="A1850" s="12"/>
      <c r="F1850" s="82"/>
    </row>
    <row r="1851" spans="1:6" s="5" customFormat="1" x14ac:dyDescent="0.25">
      <c r="A1851" s="12"/>
      <c r="F1851" s="82"/>
    </row>
    <row r="1852" spans="1:6" s="5" customFormat="1" x14ac:dyDescent="0.25">
      <c r="A1852" s="12"/>
      <c r="F1852" s="82"/>
    </row>
    <row r="1853" spans="1:6" s="5" customFormat="1" x14ac:dyDescent="0.25">
      <c r="A1853" s="12"/>
      <c r="F1853" s="82"/>
    </row>
    <row r="1854" spans="1:6" s="5" customFormat="1" x14ac:dyDescent="0.25">
      <c r="A1854" s="12"/>
      <c r="F1854" s="82"/>
    </row>
    <row r="1855" spans="1:6" s="5" customFormat="1" x14ac:dyDescent="0.25">
      <c r="A1855" s="12"/>
      <c r="F1855" s="82"/>
    </row>
    <row r="1856" spans="1:6" s="5" customFormat="1" x14ac:dyDescent="0.25">
      <c r="A1856" s="12"/>
      <c r="F1856" s="82"/>
    </row>
    <row r="1857" spans="1:6" s="5" customFormat="1" x14ac:dyDescent="0.25">
      <c r="A1857" s="12"/>
      <c r="F1857" s="82"/>
    </row>
    <row r="1858" spans="1:6" s="5" customFormat="1" x14ac:dyDescent="0.25">
      <c r="A1858" s="12"/>
      <c r="F1858" s="82"/>
    </row>
    <row r="1859" spans="1:6" s="5" customFormat="1" x14ac:dyDescent="0.25">
      <c r="A1859" s="12"/>
      <c r="F1859" s="82"/>
    </row>
    <row r="1860" spans="1:6" s="5" customFormat="1" x14ac:dyDescent="0.25">
      <c r="A1860" s="12"/>
      <c r="F1860" s="82"/>
    </row>
    <row r="1861" spans="1:6" s="5" customFormat="1" x14ac:dyDescent="0.25">
      <c r="A1861" s="12"/>
      <c r="F1861" s="82"/>
    </row>
    <row r="1862" spans="1:6" s="5" customFormat="1" x14ac:dyDescent="0.25">
      <c r="A1862" s="12"/>
      <c r="F1862" s="82"/>
    </row>
    <row r="1863" spans="1:6" s="5" customFormat="1" x14ac:dyDescent="0.25">
      <c r="A1863" s="12"/>
      <c r="F1863" s="82"/>
    </row>
    <row r="1864" spans="1:6" s="5" customFormat="1" x14ac:dyDescent="0.25">
      <c r="A1864" s="12"/>
      <c r="F1864" s="82"/>
    </row>
    <row r="1865" spans="1:6" s="5" customFormat="1" x14ac:dyDescent="0.25">
      <c r="A1865" s="12"/>
      <c r="F1865" s="82"/>
    </row>
    <row r="1866" spans="1:6" s="5" customFormat="1" x14ac:dyDescent="0.25">
      <c r="A1866" s="12"/>
      <c r="F1866" s="82"/>
    </row>
    <row r="1867" spans="1:6" s="5" customFormat="1" x14ac:dyDescent="0.25">
      <c r="A1867" s="12"/>
      <c r="F1867" s="82"/>
    </row>
    <row r="1868" spans="1:6" s="5" customFormat="1" x14ac:dyDescent="0.25">
      <c r="A1868" s="12"/>
      <c r="F1868" s="82"/>
    </row>
    <row r="1869" spans="1:6" s="5" customFormat="1" x14ac:dyDescent="0.25">
      <c r="A1869" s="12"/>
      <c r="F1869" s="82"/>
    </row>
    <row r="1870" spans="1:6" s="5" customFormat="1" x14ac:dyDescent="0.25">
      <c r="A1870" s="12"/>
      <c r="F1870" s="82"/>
    </row>
    <row r="1871" spans="1:6" s="5" customFormat="1" x14ac:dyDescent="0.25">
      <c r="A1871" s="12"/>
      <c r="F1871" s="82"/>
    </row>
    <row r="1872" spans="1:6" s="5" customFormat="1" x14ac:dyDescent="0.25">
      <c r="A1872" s="12"/>
      <c r="F1872" s="82"/>
    </row>
    <row r="1873" spans="1:6" s="5" customFormat="1" x14ac:dyDescent="0.25">
      <c r="A1873" s="12"/>
      <c r="F1873" s="82"/>
    </row>
    <row r="1874" spans="1:6" s="5" customFormat="1" x14ac:dyDescent="0.25">
      <c r="A1874" s="12"/>
      <c r="F1874" s="82"/>
    </row>
    <row r="1875" spans="1:6" s="5" customFormat="1" x14ac:dyDescent="0.25">
      <c r="A1875" s="12"/>
      <c r="F1875" s="82"/>
    </row>
    <row r="1876" spans="1:6" s="5" customFormat="1" x14ac:dyDescent="0.25">
      <c r="A1876" s="12"/>
      <c r="F1876" s="82"/>
    </row>
    <row r="1877" spans="1:6" s="5" customFormat="1" x14ac:dyDescent="0.25">
      <c r="A1877" s="12"/>
      <c r="F1877" s="82"/>
    </row>
    <row r="1878" spans="1:6" s="5" customFormat="1" x14ac:dyDescent="0.25">
      <c r="A1878" s="12"/>
      <c r="F1878" s="82"/>
    </row>
    <row r="1879" spans="1:6" s="5" customFormat="1" x14ac:dyDescent="0.25">
      <c r="A1879" s="12"/>
      <c r="F1879" s="82"/>
    </row>
    <row r="1880" spans="1:6" s="5" customFormat="1" x14ac:dyDescent="0.25">
      <c r="A1880" s="12"/>
      <c r="F1880" s="82"/>
    </row>
    <row r="1881" spans="1:6" s="5" customFormat="1" x14ac:dyDescent="0.25">
      <c r="A1881" s="12"/>
      <c r="F1881" s="82"/>
    </row>
    <row r="1882" spans="1:6" s="5" customFormat="1" x14ac:dyDescent="0.25">
      <c r="A1882" s="12"/>
      <c r="F1882" s="82"/>
    </row>
    <row r="1883" spans="1:6" s="5" customFormat="1" x14ac:dyDescent="0.25">
      <c r="A1883" s="12"/>
      <c r="F1883" s="82"/>
    </row>
    <row r="1884" spans="1:6" s="5" customFormat="1" x14ac:dyDescent="0.25">
      <c r="A1884" s="12"/>
      <c r="F1884" s="82"/>
    </row>
    <row r="1885" spans="1:6" s="5" customFormat="1" x14ac:dyDescent="0.25">
      <c r="A1885" s="12"/>
      <c r="F1885" s="82"/>
    </row>
    <row r="1886" spans="1:6" s="5" customFormat="1" x14ac:dyDescent="0.25">
      <c r="A1886" s="12"/>
      <c r="F1886" s="82"/>
    </row>
    <row r="1887" spans="1:6" s="5" customFormat="1" x14ac:dyDescent="0.25">
      <c r="A1887" s="12"/>
      <c r="F1887" s="82"/>
    </row>
    <row r="1888" spans="1:6" s="5" customFormat="1" x14ac:dyDescent="0.25">
      <c r="A1888" s="12"/>
      <c r="F1888" s="82"/>
    </row>
    <row r="1889" spans="1:6" s="5" customFormat="1" x14ac:dyDescent="0.25">
      <c r="A1889" s="12"/>
      <c r="F1889" s="82"/>
    </row>
    <row r="1890" spans="1:6" s="5" customFormat="1" x14ac:dyDescent="0.25">
      <c r="A1890" s="12"/>
      <c r="F1890" s="82"/>
    </row>
    <row r="1891" spans="1:6" s="5" customFormat="1" x14ac:dyDescent="0.25">
      <c r="A1891" s="12"/>
      <c r="F1891" s="82"/>
    </row>
    <row r="1892" spans="1:6" s="5" customFormat="1" x14ac:dyDescent="0.25">
      <c r="A1892" s="12"/>
      <c r="F1892" s="82"/>
    </row>
    <row r="1893" spans="1:6" s="5" customFormat="1" x14ac:dyDescent="0.25">
      <c r="A1893" s="12"/>
      <c r="F1893" s="82"/>
    </row>
    <row r="1894" spans="1:6" s="5" customFormat="1" x14ac:dyDescent="0.25">
      <c r="A1894" s="12"/>
      <c r="F1894" s="82"/>
    </row>
    <row r="1895" spans="1:6" s="5" customFormat="1" x14ac:dyDescent="0.25">
      <c r="A1895" s="12"/>
      <c r="F1895" s="82"/>
    </row>
    <row r="1896" spans="1:6" s="5" customFormat="1" x14ac:dyDescent="0.25">
      <c r="A1896" s="12"/>
      <c r="F1896" s="82"/>
    </row>
    <row r="1897" spans="1:6" s="5" customFormat="1" x14ac:dyDescent="0.25">
      <c r="A1897" s="12"/>
      <c r="F1897" s="82"/>
    </row>
    <row r="1898" spans="1:6" s="5" customFormat="1" x14ac:dyDescent="0.25">
      <c r="A1898" s="12"/>
      <c r="F1898" s="82"/>
    </row>
    <row r="1899" spans="1:6" s="5" customFormat="1" x14ac:dyDescent="0.25">
      <c r="A1899" s="12"/>
      <c r="F1899" s="82"/>
    </row>
    <row r="1900" spans="1:6" s="5" customFormat="1" x14ac:dyDescent="0.25">
      <c r="A1900" s="12"/>
      <c r="F1900" s="82"/>
    </row>
    <row r="1901" spans="1:6" s="5" customFormat="1" x14ac:dyDescent="0.25">
      <c r="A1901" s="12"/>
      <c r="F1901" s="82"/>
    </row>
    <row r="1902" spans="1:6" s="5" customFormat="1" x14ac:dyDescent="0.25">
      <c r="A1902" s="12"/>
      <c r="F1902" s="82"/>
    </row>
    <row r="1903" spans="1:6" s="5" customFormat="1" x14ac:dyDescent="0.25">
      <c r="A1903" s="12"/>
      <c r="F1903" s="82"/>
    </row>
    <row r="1904" spans="1:6" s="5" customFormat="1" x14ac:dyDescent="0.25">
      <c r="A1904" s="12"/>
      <c r="F1904" s="82"/>
    </row>
    <row r="1905" spans="1:6" s="5" customFormat="1" x14ac:dyDescent="0.25">
      <c r="A1905" s="12"/>
      <c r="F1905" s="82"/>
    </row>
    <row r="1906" spans="1:6" s="5" customFormat="1" x14ac:dyDescent="0.25">
      <c r="A1906" s="12"/>
      <c r="F1906" s="82"/>
    </row>
    <row r="1907" spans="1:6" s="5" customFormat="1" x14ac:dyDescent="0.25">
      <c r="A1907" s="12"/>
      <c r="F1907" s="82"/>
    </row>
    <row r="1908" spans="1:6" s="5" customFormat="1" x14ac:dyDescent="0.25">
      <c r="A1908" s="12"/>
      <c r="F1908" s="82"/>
    </row>
    <row r="1909" spans="1:6" s="5" customFormat="1" x14ac:dyDescent="0.25">
      <c r="A1909" s="12"/>
      <c r="F1909" s="82"/>
    </row>
    <row r="1910" spans="1:6" s="5" customFormat="1" x14ac:dyDescent="0.25">
      <c r="A1910" s="12"/>
      <c r="F1910" s="82"/>
    </row>
    <row r="1911" spans="1:6" s="5" customFormat="1" x14ac:dyDescent="0.25">
      <c r="A1911" s="12"/>
      <c r="F1911" s="82"/>
    </row>
    <row r="1912" spans="1:6" s="5" customFormat="1" x14ac:dyDescent="0.25">
      <c r="A1912" s="12"/>
      <c r="F1912" s="82"/>
    </row>
    <row r="1913" spans="1:6" s="5" customFormat="1" x14ac:dyDescent="0.25">
      <c r="A1913" s="12"/>
      <c r="F1913" s="82"/>
    </row>
    <row r="1914" spans="1:6" s="5" customFormat="1" x14ac:dyDescent="0.25">
      <c r="A1914" s="12"/>
      <c r="F1914" s="82"/>
    </row>
    <row r="1915" spans="1:6" s="5" customFormat="1" x14ac:dyDescent="0.25">
      <c r="A1915" s="12"/>
      <c r="F1915" s="82"/>
    </row>
    <row r="1916" spans="1:6" s="5" customFormat="1" x14ac:dyDescent="0.25">
      <c r="A1916" s="12"/>
      <c r="F1916" s="82"/>
    </row>
    <row r="1917" spans="1:6" s="5" customFormat="1" x14ac:dyDescent="0.25">
      <c r="A1917" s="12"/>
      <c r="F1917" s="82"/>
    </row>
    <row r="1918" spans="1:6" s="5" customFormat="1" x14ac:dyDescent="0.25">
      <c r="A1918" s="12"/>
      <c r="F1918" s="82"/>
    </row>
    <row r="1919" spans="1:6" s="5" customFormat="1" x14ac:dyDescent="0.25">
      <c r="A1919" s="12"/>
      <c r="F1919" s="82"/>
    </row>
    <row r="1920" spans="1:6" s="5" customFormat="1" x14ac:dyDescent="0.25">
      <c r="A1920" s="12"/>
      <c r="F1920" s="82"/>
    </row>
    <row r="1921" spans="1:6" s="5" customFormat="1" x14ac:dyDescent="0.25">
      <c r="A1921" s="12"/>
      <c r="F1921" s="82"/>
    </row>
    <row r="1922" spans="1:6" s="5" customFormat="1" x14ac:dyDescent="0.25">
      <c r="A1922" s="12"/>
      <c r="F1922" s="82"/>
    </row>
    <row r="1923" spans="1:6" s="5" customFormat="1" x14ac:dyDescent="0.25">
      <c r="A1923" s="12"/>
      <c r="F1923" s="82"/>
    </row>
    <row r="1924" spans="1:6" s="5" customFormat="1" x14ac:dyDescent="0.25">
      <c r="A1924" s="12"/>
      <c r="F1924" s="82"/>
    </row>
    <row r="1925" spans="1:6" s="5" customFormat="1" x14ac:dyDescent="0.25">
      <c r="A1925" s="12"/>
      <c r="F1925" s="82"/>
    </row>
    <row r="1926" spans="1:6" s="5" customFormat="1" x14ac:dyDescent="0.25">
      <c r="A1926" s="12"/>
      <c r="F1926" s="82"/>
    </row>
    <row r="1927" spans="1:6" s="5" customFormat="1" x14ac:dyDescent="0.25">
      <c r="A1927" s="12"/>
      <c r="F1927" s="82"/>
    </row>
    <row r="1928" spans="1:6" s="5" customFormat="1" x14ac:dyDescent="0.25">
      <c r="A1928" s="12"/>
      <c r="F1928" s="82"/>
    </row>
    <row r="1929" spans="1:6" s="5" customFormat="1" x14ac:dyDescent="0.25">
      <c r="A1929" s="12"/>
      <c r="F1929" s="82"/>
    </row>
    <row r="1930" spans="1:6" s="5" customFormat="1" x14ac:dyDescent="0.25">
      <c r="A1930" s="12"/>
      <c r="F1930" s="82"/>
    </row>
    <row r="1931" spans="1:6" s="5" customFormat="1" x14ac:dyDescent="0.25">
      <c r="A1931" s="12"/>
      <c r="F1931" s="82"/>
    </row>
    <row r="1932" spans="1:6" s="5" customFormat="1" x14ac:dyDescent="0.25">
      <c r="A1932" s="12"/>
      <c r="F1932" s="82"/>
    </row>
    <row r="1933" spans="1:6" s="5" customFormat="1" x14ac:dyDescent="0.25">
      <c r="A1933" s="12"/>
      <c r="F1933" s="82"/>
    </row>
    <row r="1934" spans="1:6" s="5" customFormat="1" x14ac:dyDescent="0.25">
      <c r="A1934" s="12"/>
      <c r="F1934" s="82"/>
    </row>
    <row r="1935" spans="1:6" s="5" customFormat="1" x14ac:dyDescent="0.25">
      <c r="A1935" s="12"/>
      <c r="F1935" s="82"/>
    </row>
    <row r="1936" spans="1:6" s="5" customFormat="1" x14ac:dyDescent="0.25">
      <c r="A1936" s="12"/>
      <c r="F1936" s="82"/>
    </row>
    <row r="1937" spans="1:6" s="5" customFormat="1" x14ac:dyDescent="0.25">
      <c r="A1937" s="12"/>
      <c r="F1937" s="82"/>
    </row>
    <row r="1938" spans="1:6" s="5" customFormat="1" x14ac:dyDescent="0.25">
      <c r="A1938" s="12"/>
      <c r="F1938" s="82"/>
    </row>
    <row r="1939" spans="1:6" s="5" customFormat="1" x14ac:dyDescent="0.25">
      <c r="A1939" s="12"/>
      <c r="F1939" s="82"/>
    </row>
    <row r="1940" spans="1:6" s="5" customFormat="1" x14ac:dyDescent="0.25">
      <c r="A1940" s="12"/>
      <c r="F1940" s="82"/>
    </row>
    <row r="1941" spans="1:6" s="5" customFormat="1" x14ac:dyDescent="0.25">
      <c r="A1941" s="12"/>
      <c r="F1941" s="82"/>
    </row>
    <row r="1942" spans="1:6" s="5" customFormat="1" x14ac:dyDescent="0.25">
      <c r="A1942" s="12"/>
      <c r="F1942" s="82"/>
    </row>
    <row r="1943" spans="1:6" s="5" customFormat="1" x14ac:dyDescent="0.25">
      <c r="A1943" s="12"/>
      <c r="F1943" s="82"/>
    </row>
    <row r="1944" spans="1:6" s="5" customFormat="1" x14ac:dyDescent="0.25">
      <c r="A1944" s="12"/>
      <c r="F1944" s="82"/>
    </row>
    <row r="1945" spans="1:6" s="5" customFormat="1" x14ac:dyDescent="0.25">
      <c r="A1945" s="12"/>
      <c r="F1945" s="82"/>
    </row>
    <row r="1946" spans="1:6" s="5" customFormat="1" x14ac:dyDescent="0.25">
      <c r="A1946" s="12"/>
      <c r="F1946" s="82"/>
    </row>
    <row r="1947" spans="1:6" s="5" customFormat="1" x14ac:dyDescent="0.25">
      <c r="A1947" s="12"/>
      <c r="F1947" s="82"/>
    </row>
    <row r="1948" spans="1:6" s="5" customFormat="1" x14ac:dyDescent="0.25">
      <c r="A1948" s="12"/>
      <c r="F1948" s="82"/>
    </row>
    <row r="1949" spans="1:6" s="5" customFormat="1" x14ac:dyDescent="0.25">
      <c r="A1949" s="12"/>
      <c r="F1949" s="82"/>
    </row>
    <row r="1950" spans="1:6" s="5" customFormat="1" x14ac:dyDescent="0.25">
      <c r="A1950" s="12"/>
      <c r="F1950" s="82"/>
    </row>
    <row r="1951" spans="1:6" s="5" customFormat="1" x14ac:dyDescent="0.25">
      <c r="A1951" s="12"/>
      <c r="F1951" s="82"/>
    </row>
    <row r="1952" spans="1:6" s="5" customFormat="1" x14ac:dyDescent="0.25">
      <c r="A1952" s="12"/>
      <c r="F1952" s="82"/>
    </row>
    <row r="1953" spans="1:6" s="5" customFormat="1" x14ac:dyDescent="0.25">
      <c r="A1953" s="12"/>
      <c r="F1953" s="82"/>
    </row>
    <row r="1954" spans="1:6" s="5" customFormat="1" x14ac:dyDescent="0.25">
      <c r="A1954" s="12"/>
      <c r="F1954" s="82"/>
    </row>
    <row r="1955" spans="1:6" s="5" customFormat="1" x14ac:dyDescent="0.25">
      <c r="A1955" s="12"/>
      <c r="F1955" s="82"/>
    </row>
    <row r="1956" spans="1:6" s="5" customFormat="1" x14ac:dyDescent="0.25">
      <c r="A1956" s="12"/>
      <c r="F1956" s="82"/>
    </row>
    <row r="1957" spans="1:6" s="5" customFormat="1" x14ac:dyDescent="0.25">
      <c r="A1957" s="12"/>
      <c r="F1957" s="82"/>
    </row>
    <row r="1958" spans="1:6" s="5" customFormat="1" x14ac:dyDescent="0.25">
      <c r="A1958" s="12"/>
      <c r="F1958" s="82"/>
    </row>
    <row r="1959" spans="1:6" s="5" customFormat="1" x14ac:dyDescent="0.25">
      <c r="A1959" s="12"/>
      <c r="F1959" s="82"/>
    </row>
    <row r="1960" spans="1:6" s="5" customFormat="1" x14ac:dyDescent="0.25">
      <c r="A1960" s="12"/>
      <c r="F1960" s="82"/>
    </row>
    <row r="1961" spans="1:6" s="5" customFormat="1" x14ac:dyDescent="0.25">
      <c r="A1961" s="12"/>
      <c r="F1961" s="82"/>
    </row>
    <row r="1962" spans="1:6" s="5" customFormat="1" x14ac:dyDescent="0.25">
      <c r="A1962" s="12"/>
      <c r="F1962" s="82"/>
    </row>
    <row r="1963" spans="1:6" s="5" customFormat="1" x14ac:dyDescent="0.25">
      <c r="A1963" s="12"/>
      <c r="F1963" s="82"/>
    </row>
    <row r="1964" spans="1:6" s="5" customFormat="1" x14ac:dyDescent="0.25">
      <c r="A1964" s="12"/>
      <c r="F1964" s="82"/>
    </row>
    <row r="1965" spans="1:6" s="5" customFormat="1" x14ac:dyDescent="0.25">
      <c r="A1965" s="12"/>
      <c r="F1965" s="82"/>
    </row>
    <row r="1966" spans="1:6" s="5" customFormat="1" x14ac:dyDescent="0.25">
      <c r="A1966" s="12"/>
      <c r="F1966" s="82"/>
    </row>
    <row r="1967" spans="1:6" s="5" customFormat="1" x14ac:dyDescent="0.25">
      <c r="A1967" s="12"/>
      <c r="F1967" s="82"/>
    </row>
    <row r="1968" spans="1:6" s="5" customFormat="1" x14ac:dyDescent="0.25">
      <c r="A1968" s="12"/>
      <c r="F1968" s="82"/>
    </row>
    <row r="1969" spans="1:6" s="5" customFormat="1" x14ac:dyDescent="0.25">
      <c r="A1969" s="12"/>
      <c r="F1969" s="82"/>
    </row>
    <row r="1970" spans="1:6" s="5" customFormat="1" x14ac:dyDescent="0.25">
      <c r="A1970" s="12"/>
      <c r="F1970" s="82"/>
    </row>
    <row r="1971" spans="1:6" s="5" customFormat="1" x14ac:dyDescent="0.25">
      <c r="A1971" s="12"/>
      <c r="F1971" s="82"/>
    </row>
    <row r="1972" spans="1:6" s="5" customFormat="1" x14ac:dyDescent="0.25">
      <c r="A1972" s="12"/>
      <c r="F1972" s="82"/>
    </row>
    <row r="1973" spans="1:6" s="5" customFormat="1" x14ac:dyDescent="0.25">
      <c r="A1973" s="12"/>
      <c r="F1973" s="82"/>
    </row>
    <row r="1974" spans="1:6" s="5" customFormat="1" x14ac:dyDescent="0.25">
      <c r="A1974" s="12"/>
      <c r="F1974" s="82"/>
    </row>
    <row r="1975" spans="1:6" s="5" customFormat="1" x14ac:dyDescent="0.25">
      <c r="A1975" s="12"/>
      <c r="F1975" s="82"/>
    </row>
    <row r="1976" spans="1:6" s="5" customFormat="1" x14ac:dyDescent="0.25">
      <c r="A1976" s="12"/>
      <c r="F1976" s="82"/>
    </row>
    <row r="1977" spans="1:6" s="5" customFormat="1" x14ac:dyDescent="0.25">
      <c r="A1977" s="12"/>
      <c r="F1977" s="82"/>
    </row>
    <row r="1978" spans="1:6" s="5" customFormat="1" x14ac:dyDescent="0.25">
      <c r="A1978" s="12"/>
      <c r="F1978" s="82"/>
    </row>
    <row r="1979" spans="1:6" s="5" customFormat="1" x14ac:dyDescent="0.25">
      <c r="A1979" s="12"/>
      <c r="F1979" s="82"/>
    </row>
    <row r="1980" spans="1:6" s="5" customFormat="1" x14ac:dyDescent="0.25">
      <c r="A1980" s="12"/>
      <c r="F1980" s="82"/>
    </row>
    <row r="1981" spans="1:6" s="5" customFormat="1" x14ac:dyDescent="0.25">
      <c r="A1981" s="12"/>
      <c r="F1981" s="82"/>
    </row>
    <row r="1982" spans="1:6" s="5" customFormat="1" x14ac:dyDescent="0.25">
      <c r="A1982" s="12"/>
      <c r="F1982" s="82"/>
    </row>
    <row r="1983" spans="1:6" s="5" customFormat="1" x14ac:dyDescent="0.25">
      <c r="A1983" s="12"/>
      <c r="F1983" s="82"/>
    </row>
    <row r="1984" spans="1:6" s="5" customFormat="1" x14ac:dyDescent="0.25">
      <c r="A1984" s="12"/>
      <c r="F1984" s="82"/>
    </row>
    <row r="1985" spans="1:6" s="5" customFormat="1" x14ac:dyDescent="0.25">
      <c r="A1985" s="12"/>
      <c r="F1985" s="82"/>
    </row>
    <row r="1986" spans="1:6" s="5" customFormat="1" x14ac:dyDescent="0.25">
      <c r="A1986" s="12"/>
      <c r="F1986" s="82"/>
    </row>
    <row r="1987" spans="1:6" s="5" customFormat="1" x14ac:dyDescent="0.25">
      <c r="A1987" s="12"/>
      <c r="F1987" s="82"/>
    </row>
    <row r="1988" spans="1:6" s="5" customFormat="1" x14ac:dyDescent="0.25">
      <c r="A1988" s="12"/>
      <c r="F1988" s="82"/>
    </row>
    <row r="1989" spans="1:6" s="5" customFormat="1" x14ac:dyDescent="0.25">
      <c r="A1989" s="12"/>
      <c r="F1989" s="82"/>
    </row>
    <row r="1990" spans="1:6" s="5" customFormat="1" x14ac:dyDescent="0.25">
      <c r="A1990" s="12"/>
      <c r="F1990" s="82"/>
    </row>
    <row r="1991" spans="1:6" s="5" customFormat="1" x14ac:dyDescent="0.25">
      <c r="A1991" s="12"/>
      <c r="F1991" s="82"/>
    </row>
    <row r="1992" spans="1:6" s="5" customFormat="1" x14ac:dyDescent="0.25">
      <c r="A1992" s="12"/>
      <c r="F1992" s="82"/>
    </row>
    <row r="1993" spans="1:6" s="5" customFormat="1" x14ac:dyDescent="0.25">
      <c r="A1993" s="12"/>
      <c r="F1993" s="82"/>
    </row>
    <row r="1994" spans="1:6" s="5" customFormat="1" x14ac:dyDescent="0.25">
      <c r="A1994" s="12"/>
      <c r="F1994" s="82"/>
    </row>
    <row r="1995" spans="1:6" s="5" customFormat="1" x14ac:dyDescent="0.25">
      <c r="A1995" s="12"/>
      <c r="F1995" s="82"/>
    </row>
    <row r="1996" spans="1:6" s="5" customFormat="1" x14ac:dyDescent="0.25">
      <c r="A1996" s="12"/>
      <c r="F1996" s="82"/>
    </row>
    <row r="1997" spans="1:6" s="5" customFormat="1" x14ac:dyDescent="0.25">
      <c r="A1997" s="12"/>
      <c r="F1997" s="82"/>
    </row>
    <row r="1998" spans="1:6" s="5" customFormat="1" x14ac:dyDescent="0.25">
      <c r="A1998" s="12"/>
      <c r="F1998" s="82"/>
    </row>
    <row r="1999" spans="1:6" s="5" customFormat="1" x14ac:dyDescent="0.25">
      <c r="A1999" s="12"/>
      <c r="F1999" s="82"/>
    </row>
    <row r="2000" spans="1:6" s="5" customFormat="1" x14ac:dyDescent="0.25">
      <c r="A2000" s="12"/>
      <c r="F2000" s="82"/>
    </row>
    <row r="2001" spans="1:6" s="5" customFormat="1" x14ac:dyDescent="0.25">
      <c r="A2001" s="12"/>
      <c r="F2001" s="82"/>
    </row>
    <row r="2002" spans="1:6" s="5" customFormat="1" x14ac:dyDescent="0.25">
      <c r="A2002" s="12"/>
      <c r="F2002" s="82"/>
    </row>
    <row r="2003" spans="1:6" s="5" customFormat="1" x14ac:dyDescent="0.25">
      <c r="A2003" s="12"/>
      <c r="F2003" s="82"/>
    </row>
    <row r="2004" spans="1:6" s="5" customFormat="1" x14ac:dyDescent="0.25">
      <c r="A2004" s="12"/>
      <c r="F2004" s="82"/>
    </row>
    <row r="2005" spans="1:6" s="5" customFormat="1" x14ac:dyDescent="0.25">
      <c r="A2005" s="12"/>
      <c r="F2005" s="82"/>
    </row>
    <row r="2006" spans="1:6" s="5" customFormat="1" x14ac:dyDescent="0.25">
      <c r="A2006" s="12"/>
      <c r="F2006" s="82"/>
    </row>
    <row r="2007" spans="1:6" s="5" customFormat="1" x14ac:dyDescent="0.25">
      <c r="A2007" s="12"/>
      <c r="F2007" s="82"/>
    </row>
    <row r="2008" spans="1:6" s="5" customFormat="1" x14ac:dyDescent="0.25">
      <c r="A2008" s="12"/>
      <c r="F2008" s="82"/>
    </row>
    <row r="2009" spans="1:6" s="5" customFormat="1" x14ac:dyDescent="0.25">
      <c r="A2009" s="12"/>
      <c r="F2009" s="82"/>
    </row>
    <row r="2010" spans="1:6" s="5" customFormat="1" x14ac:dyDescent="0.25">
      <c r="A2010" s="12"/>
      <c r="F2010" s="82"/>
    </row>
    <row r="2011" spans="1:6" s="5" customFormat="1" x14ac:dyDescent="0.25">
      <c r="A2011" s="12"/>
      <c r="F2011" s="82"/>
    </row>
    <row r="2012" spans="1:6" s="5" customFormat="1" x14ac:dyDescent="0.25">
      <c r="A2012" s="12"/>
      <c r="F2012" s="82"/>
    </row>
    <row r="2013" spans="1:6" s="5" customFormat="1" x14ac:dyDescent="0.25">
      <c r="A2013" s="12"/>
      <c r="F2013" s="82"/>
    </row>
    <row r="2014" spans="1:6" s="5" customFormat="1" x14ac:dyDescent="0.25">
      <c r="A2014" s="12"/>
      <c r="F2014" s="82"/>
    </row>
    <row r="2015" spans="1:6" s="5" customFormat="1" x14ac:dyDescent="0.25">
      <c r="A2015" s="12"/>
      <c r="F2015" s="82"/>
    </row>
    <row r="2016" spans="1:6" s="5" customFormat="1" x14ac:dyDescent="0.25">
      <c r="A2016" s="12"/>
      <c r="F2016" s="82"/>
    </row>
    <row r="2017" spans="1:6" s="5" customFormat="1" x14ac:dyDescent="0.25">
      <c r="A2017" s="12"/>
      <c r="F2017" s="82"/>
    </row>
    <row r="2018" spans="1:6" s="5" customFormat="1" x14ac:dyDescent="0.25">
      <c r="A2018" s="12"/>
      <c r="F2018" s="82"/>
    </row>
    <row r="2019" spans="1:6" s="5" customFormat="1" x14ac:dyDescent="0.25">
      <c r="A2019" s="12"/>
      <c r="F2019" s="82"/>
    </row>
    <row r="2020" spans="1:6" s="5" customFormat="1" x14ac:dyDescent="0.25">
      <c r="A2020" s="12"/>
      <c r="F2020" s="82"/>
    </row>
    <row r="2021" spans="1:6" s="5" customFormat="1" x14ac:dyDescent="0.25">
      <c r="A2021" s="12"/>
      <c r="F2021" s="82"/>
    </row>
    <row r="2022" spans="1:6" s="5" customFormat="1" x14ac:dyDescent="0.25">
      <c r="A2022" s="12"/>
      <c r="F2022" s="82"/>
    </row>
    <row r="2023" spans="1:6" s="5" customFormat="1" x14ac:dyDescent="0.25">
      <c r="A2023" s="12"/>
      <c r="F2023" s="82"/>
    </row>
    <row r="2024" spans="1:6" s="5" customFormat="1" x14ac:dyDescent="0.25">
      <c r="A2024" s="12"/>
      <c r="F2024" s="82"/>
    </row>
    <row r="2025" spans="1:6" s="5" customFormat="1" x14ac:dyDescent="0.25">
      <c r="A2025" s="12"/>
      <c r="F2025" s="82"/>
    </row>
    <row r="2026" spans="1:6" s="5" customFormat="1" x14ac:dyDescent="0.25">
      <c r="A2026" s="12"/>
      <c r="F2026" s="82"/>
    </row>
    <row r="2027" spans="1:6" s="5" customFormat="1" x14ac:dyDescent="0.25">
      <c r="A2027" s="12"/>
      <c r="F2027" s="82"/>
    </row>
    <row r="2028" spans="1:6" s="5" customFormat="1" x14ac:dyDescent="0.25">
      <c r="A2028" s="12"/>
      <c r="F2028" s="82"/>
    </row>
    <row r="2029" spans="1:6" s="5" customFormat="1" x14ac:dyDescent="0.25">
      <c r="A2029" s="12"/>
      <c r="F2029" s="82"/>
    </row>
    <row r="2030" spans="1:6" s="5" customFormat="1" x14ac:dyDescent="0.25">
      <c r="A2030" s="12"/>
      <c r="F2030" s="82"/>
    </row>
    <row r="2031" spans="1:6" s="5" customFormat="1" x14ac:dyDescent="0.25">
      <c r="A2031" s="12"/>
      <c r="F2031" s="82"/>
    </row>
    <row r="2032" spans="1:6" s="5" customFormat="1" x14ac:dyDescent="0.25">
      <c r="A2032" s="12"/>
      <c r="F2032" s="82"/>
    </row>
    <row r="2033" spans="1:6" s="5" customFormat="1" x14ac:dyDescent="0.25">
      <c r="A2033" s="12"/>
      <c r="F2033" s="82"/>
    </row>
    <row r="2034" spans="1:6" s="5" customFormat="1" x14ac:dyDescent="0.25">
      <c r="A2034" s="12"/>
      <c r="F2034" s="82"/>
    </row>
    <row r="2035" spans="1:6" s="5" customFormat="1" x14ac:dyDescent="0.25">
      <c r="A2035" s="12"/>
      <c r="F2035" s="82"/>
    </row>
    <row r="2036" spans="1:6" s="5" customFormat="1" x14ac:dyDescent="0.25">
      <c r="A2036" s="12"/>
      <c r="F2036" s="82"/>
    </row>
    <row r="2037" spans="1:6" s="5" customFormat="1" x14ac:dyDescent="0.25">
      <c r="A2037" s="12"/>
      <c r="F2037" s="82"/>
    </row>
    <row r="2038" spans="1:6" s="5" customFormat="1" x14ac:dyDescent="0.25">
      <c r="A2038" s="12"/>
      <c r="F2038" s="82"/>
    </row>
    <row r="2039" spans="1:6" s="5" customFormat="1" x14ac:dyDescent="0.25">
      <c r="A2039" s="12"/>
      <c r="F2039" s="82"/>
    </row>
    <row r="2040" spans="1:6" s="5" customFormat="1" x14ac:dyDescent="0.25">
      <c r="A2040" s="12"/>
      <c r="F2040" s="82"/>
    </row>
    <row r="2041" spans="1:6" s="5" customFormat="1" x14ac:dyDescent="0.25">
      <c r="A2041" s="12"/>
      <c r="F2041" s="82"/>
    </row>
    <row r="2042" spans="1:6" s="5" customFormat="1" x14ac:dyDescent="0.25">
      <c r="A2042" s="12"/>
      <c r="F2042" s="82"/>
    </row>
    <row r="2043" spans="1:6" s="5" customFormat="1" x14ac:dyDescent="0.25">
      <c r="A2043" s="12"/>
      <c r="F2043" s="82"/>
    </row>
    <row r="2044" spans="1:6" s="5" customFormat="1" x14ac:dyDescent="0.25">
      <c r="A2044" s="12"/>
      <c r="F2044" s="82"/>
    </row>
    <row r="2045" spans="1:6" s="5" customFormat="1" x14ac:dyDescent="0.25">
      <c r="A2045" s="12"/>
      <c r="F2045" s="82"/>
    </row>
    <row r="2046" spans="1:6" s="5" customFormat="1" x14ac:dyDescent="0.25">
      <c r="A2046" s="12"/>
      <c r="F2046" s="82"/>
    </row>
    <row r="2047" spans="1:6" s="5" customFormat="1" x14ac:dyDescent="0.25">
      <c r="A2047" s="12"/>
      <c r="F2047" s="82"/>
    </row>
    <row r="2048" spans="1:6" s="5" customFormat="1" x14ac:dyDescent="0.25">
      <c r="A2048" s="12"/>
      <c r="F2048" s="82"/>
    </row>
    <row r="2049" spans="1:6" s="5" customFormat="1" x14ac:dyDescent="0.25">
      <c r="A2049" s="12"/>
      <c r="F2049" s="82"/>
    </row>
    <row r="2050" spans="1:6" s="5" customFormat="1" x14ac:dyDescent="0.25">
      <c r="A2050" s="12"/>
      <c r="F2050" s="82"/>
    </row>
    <row r="2051" spans="1:6" s="5" customFormat="1" x14ac:dyDescent="0.25">
      <c r="A2051" s="12"/>
      <c r="F2051" s="82"/>
    </row>
    <row r="2052" spans="1:6" s="5" customFormat="1" x14ac:dyDescent="0.25">
      <c r="A2052" s="12"/>
      <c r="F2052" s="82"/>
    </row>
    <row r="2053" spans="1:6" s="5" customFormat="1" x14ac:dyDescent="0.25">
      <c r="A2053" s="12"/>
      <c r="F2053" s="82"/>
    </row>
    <row r="2054" spans="1:6" s="5" customFormat="1" x14ac:dyDescent="0.25">
      <c r="A2054" s="12"/>
      <c r="F2054" s="82"/>
    </row>
    <row r="2055" spans="1:6" s="5" customFormat="1" x14ac:dyDescent="0.25">
      <c r="A2055" s="12"/>
      <c r="F2055" s="82"/>
    </row>
    <row r="2056" spans="1:6" s="5" customFormat="1" x14ac:dyDescent="0.25">
      <c r="A2056" s="12"/>
      <c r="F2056" s="82"/>
    </row>
    <row r="2057" spans="1:6" s="5" customFormat="1" x14ac:dyDescent="0.25">
      <c r="A2057" s="12"/>
      <c r="F2057" s="82"/>
    </row>
    <row r="2058" spans="1:6" s="5" customFormat="1" x14ac:dyDescent="0.25">
      <c r="A2058" s="12"/>
      <c r="F2058" s="82"/>
    </row>
    <row r="2059" spans="1:6" s="5" customFormat="1" x14ac:dyDescent="0.25">
      <c r="A2059" s="12"/>
      <c r="F2059" s="82"/>
    </row>
    <row r="2060" spans="1:6" s="5" customFormat="1" x14ac:dyDescent="0.25">
      <c r="A2060" s="12"/>
      <c r="F2060" s="82"/>
    </row>
    <row r="2061" spans="1:6" s="5" customFormat="1" x14ac:dyDescent="0.25">
      <c r="A2061" s="12"/>
      <c r="F2061" s="82"/>
    </row>
    <row r="2062" spans="1:6" s="5" customFormat="1" x14ac:dyDescent="0.25">
      <c r="A2062" s="12"/>
      <c r="F2062" s="82"/>
    </row>
    <row r="2063" spans="1:6" s="5" customFormat="1" x14ac:dyDescent="0.25">
      <c r="A2063" s="12"/>
      <c r="F2063" s="82"/>
    </row>
    <row r="2064" spans="1:6" s="5" customFormat="1" x14ac:dyDescent="0.25">
      <c r="A2064" s="12"/>
      <c r="F2064" s="82"/>
    </row>
    <row r="2065" spans="1:6" s="5" customFormat="1" x14ac:dyDescent="0.25">
      <c r="A2065" s="12"/>
      <c r="F2065" s="82"/>
    </row>
    <row r="2066" spans="1:6" s="5" customFormat="1" x14ac:dyDescent="0.25">
      <c r="A2066" s="12"/>
      <c r="F2066" s="82"/>
    </row>
    <row r="2067" spans="1:6" s="5" customFormat="1" x14ac:dyDescent="0.25">
      <c r="A2067" s="12"/>
      <c r="F2067" s="82"/>
    </row>
    <row r="2068" spans="1:6" s="5" customFormat="1" x14ac:dyDescent="0.25">
      <c r="A2068" s="12"/>
      <c r="F2068" s="82"/>
    </row>
    <row r="2069" spans="1:6" s="5" customFormat="1" x14ac:dyDescent="0.25">
      <c r="A2069" s="12"/>
      <c r="F2069" s="82"/>
    </row>
    <row r="2070" spans="1:6" s="5" customFormat="1" x14ac:dyDescent="0.25">
      <c r="A2070" s="12"/>
      <c r="F2070" s="82"/>
    </row>
    <row r="2071" spans="1:6" s="5" customFormat="1" x14ac:dyDescent="0.25">
      <c r="A2071" s="12"/>
      <c r="F2071" s="82"/>
    </row>
    <row r="2072" spans="1:6" s="5" customFormat="1" x14ac:dyDescent="0.25">
      <c r="A2072" s="12"/>
      <c r="F2072" s="82"/>
    </row>
    <row r="2073" spans="1:6" s="5" customFormat="1" x14ac:dyDescent="0.25">
      <c r="A2073" s="12"/>
      <c r="F2073" s="82"/>
    </row>
    <row r="2074" spans="1:6" s="5" customFormat="1" x14ac:dyDescent="0.25">
      <c r="A2074" s="12"/>
      <c r="F2074" s="82"/>
    </row>
    <row r="2075" spans="1:6" s="5" customFormat="1" x14ac:dyDescent="0.25">
      <c r="A2075" s="12"/>
      <c r="F2075" s="82"/>
    </row>
    <row r="2076" spans="1:6" s="5" customFormat="1" x14ac:dyDescent="0.25">
      <c r="A2076" s="12"/>
      <c r="F2076" s="82"/>
    </row>
    <row r="2077" spans="1:6" s="5" customFormat="1" x14ac:dyDescent="0.25">
      <c r="A2077" s="12"/>
      <c r="F2077" s="82"/>
    </row>
    <row r="2078" spans="1:6" s="5" customFormat="1" x14ac:dyDescent="0.25">
      <c r="A2078" s="12"/>
      <c r="F2078" s="82"/>
    </row>
    <row r="2079" spans="1:6" s="5" customFormat="1" x14ac:dyDescent="0.25">
      <c r="A2079" s="12"/>
      <c r="F2079" s="82"/>
    </row>
    <row r="2080" spans="1:6" s="5" customFormat="1" x14ac:dyDescent="0.25">
      <c r="A2080" s="12"/>
      <c r="F2080" s="82"/>
    </row>
    <row r="2081" spans="1:6" s="5" customFormat="1" x14ac:dyDescent="0.25">
      <c r="A2081" s="12"/>
      <c r="F2081" s="82"/>
    </row>
    <row r="2082" spans="1:6" s="5" customFormat="1" x14ac:dyDescent="0.25">
      <c r="A2082" s="12"/>
      <c r="F2082" s="82"/>
    </row>
    <row r="2083" spans="1:6" s="5" customFormat="1" x14ac:dyDescent="0.25">
      <c r="A2083" s="12"/>
      <c r="F2083" s="82"/>
    </row>
    <row r="2084" spans="1:6" s="5" customFormat="1" x14ac:dyDescent="0.25">
      <c r="A2084" s="12"/>
      <c r="F2084" s="82"/>
    </row>
    <row r="2085" spans="1:6" s="5" customFormat="1" x14ac:dyDescent="0.25">
      <c r="A2085" s="12"/>
      <c r="F2085" s="82"/>
    </row>
    <row r="2086" spans="1:6" s="5" customFormat="1" x14ac:dyDescent="0.25">
      <c r="A2086" s="12"/>
      <c r="F2086" s="82"/>
    </row>
    <row r="2087" spans="1:6" s="5" customFormat="1" x14ac:dyDescent="0.25">
      <c r="A2087" s="12"/>
      <c r="F2087" s="82"/>
    </row>
    <row r="2088" spans="1:6" s="5" customFormat="1" x14ac:dyDescent="0.25">
      <c r="A2088" s="12"/>
      <c r="F2088" s="82"/>
    </row>
    <row r="2089" spans="1:6" s="5" customFormat="1" x14ac:dyDescent="0.25">
      <c r="A2089" s="12"/>
      <c r="F2089" s="82"/>
    </row>
    <row r="2090" spans="1:6" s="5" customFormat="1" x14ac:dyDescent="0.25">
      <c r="A2090" s="12"/>
      <c r="F2090" s="82"/>
    </row>
    <row r="2091" spans="1:6" s="5" customFormat="1" x14ac:dyDescent="0.25">
      <c r="A2091" s="12"/>
      <c r="F2091" s="82"/>
    </row>
    <row r="2092" spans="1:6" s="5" customFormat="1" x14ac:dyDescent="0.25">
      <c r="A2092" s="12"/>
      <c r="F2092" s="82"/>
    </row>
    <row r="2093" spans="1:6" s="5" customFormat="1" x14ac:dyDescent="0.25">
      <c r="A2093" s="12"/>
      <c r="F2093" s="82"/>
    </row>
    <row r="2094" spans="1:6" s="5" customFormat="1" x14ac:dyDescent="0.25">
      <c r="A2094" s="12"/>
      <c r="F2094" s="82"/>
    </row>
    <row r="2095" spans="1:6" s="5" customFormat="1" x14ac:dyDescent="0.25">
      <c r="A2095" s="12"/>
      <c r="F2095" s="82"/>
    </row>
    <row r="2096" spans="1:6" s="5" customFormat="1" x14ac:dyDescent="0.25">
      <c r="A2096" s="12"/>
      <c r="F2096" s="82"/>
    </row>
    <row r="2097" spans="1:6" s="5" customFormat="1" x14ac:dyDescent="0.25">
      <c r="A2097" s="12"/>
      <c r="F2097" s="82"/>
    </row>
    <row r="2098" spans="1:6" s="5" customFormat="1" x14ac:dyDescent="0.25">
      <c r="A2098" s="12"/>
      <c r="F2098" s="82"/>
    </row>
    <row r="2099" spans="1:6" s="5" customFormat="1" x14ac:dyDescent="0.25">
      <c r="A2099" s="12"/>
      <c r="F2099" s="82"/>
    </row>
    <row r="2100" spans="1:6" s="5" customFormat="1" x14ac:dyDescent="0.25">
      <c r="A2100" s="12"/>
      <c r="F2100" s="82"/>
    </row>
    <row r="2101" spans="1:6" s="5" customFormat="1" x14ac:dyDescent="0.25">
      <c r="A2101" s="12"/>
      <c r="F2101" s="82"/>
    </row>
    <row r="2102" spans="1:6" s="5" customFormat="1" x14ac:dyDescent="0.25">
      <c r="A2102" s="12"/>
      <c r="F2102" s="82"/>
    </row>
    <row r="2103" spans="1:6" s="5" customFormat="1" x14ac:dyDescent="0.25">
      <c r="A2103" s="12"/>
      <c r="F2103" s="82"/>
    </row>
    <row r="2104" spans="1:6" s="5" customFormat="1" x14ac:dyDescent="0.25">
      <c r="A2104" s="12"/>
      <c r="F2104" s="82"/>
    </row>
    <row r="2105" spans="1:6" s="5" customFormat="1" x14ac:dyDescent="0.25">
      <c r="A2105" s="12"/>
      <c r="F2105" s="82"/>
    </row>
    <row r="2106" spans="1:6" s="5" customFormat="1" x14ac:dyDescent="0.25">
      <c r="A2106" s="12"/>
      <c r="F2106" s="82"/>
    </row>
    <row r="2107" spans="1:6" s="5" customFormat="1" x14ac:dyDescent="0.25">
      <c r="A2107" s="12"/>
      <c r="F2107" s="82"/>
    </row>
    <row r="2108" spans="1:6" s="5" customFormat="1" x14ac:dyDescent="0.25">
      <c r="A2108" s="12"/>
      <c r="F2108" s="82"/>
    </row>
    <row r="2109" spans="1:6" s="5" customFormat="1" x14ac:dyDescent="0.25">
      <c r="A2109" s="12"/>
      <c r="F2109" s="82"/>
    </row>
    <row r="2110" spans="1:6" s="5" customFormat="1" x14ac:dyDescent="0.25">
      <c r="A2110" s="12"/>
      <c r="F2110" s="82"/>
    </row>
    <row r="2111" spans="1:6" s="5" customFormat="1" x14ac:dyDescent="0.25">
      <c r="A2111" s="12"/>
      <c r="F2111" s="82"/>
    </row>
    <row r="2112" spans="1:6" s="5" customFormat="1" x14ac:dyDescent="0.25">
      <c r="A2112" s="12"/>
      <c r="F2112" s="82"/>
    </row>
    <row r="2113" spans="1:6" s="5" customFormat="1" x14ac:dyDescent="0.25">
      <c r="A2113" s="12"/>
      <c r="F2113" s="82"/>
    </row>
    <row r="2114" spans="1:6" s="5" customFormat="1" x14ac:dyDescent="0.25">
      <c r="A2114" s="12"/>
      <c r="F2114" s="82"/>
    </row>
    <row r="2115" spans="1:6" s="5" customFormat="1" x14ac:dyDescent="0.25">
      <c r="A2115" s="12"/>
      <c r="F2115" s="82"/>
    </row>
    <row r="2116" spans="1:6" s="5" customFormat="1" x14ac:dyDescent="0.25">
      <c r="A2116" s="12"/>
      <c r="F2116" s="82"/>
    </row>
    <row r="2117" spans="1:6" s="5" customFormat="1" x14ac:dyDescent="0.25">
      <c r="A2117" s="12"/>
      <c r="F2117" s="82"/>
    </row>
    <row r="2118" spans="1:6" s="5" customFormat="1" x14ac:dyDescent="0.25">
      <c r="A2118" s="12"/>
      <c r="F2118" s="82"/>
    </row>
    <row r="2119" spans="1:6" s="5" customFormat="1" x14ac:dyDescent="0.25">
      <c r="A2119" s="12"/>
      <c r="F2119" s="82"/>
    </row>
    <row r="2120" spans="1:6" s="5" customFormat="1" x14ac:dyDescent="0.25">
      <c r="A2120" s="12"/>
      <c r="F2120" s="82"/>
    </row>
    <row r="2121" spans="1:6" s="5" customFormat="1" x14ac:dyDescent="0.25">
      <c r="A2121" s="12"/>
      <c r="F2121" s="82"/>
    </row>
    <row r="2122" spans="1:6" s="5" customFormat="1" x14ac:dyDescent="0.25">
      <c r="A2122" s="12"/>
      <c r="F2122" s="82"/>
    </row>
    <row r="2123" spans="1:6" s="5" customFormat="1" x14ac:dyDescent="0.25">
      <c r="A2123" s="12"/>
      <c r="F2123" s="82"/>
    </row>
    <row r="2124" spans="1:6" s="5" customFormat="1" x14ac:dyDescent="0.25">
      <c r="A2124" s="12"/>
      <c r="F2124" s="82"/>
    </row>
    <row r="2125" spans="1:6" s="5" customFormat="1" x14ac:dyDescent="0.25">
      <c r="A2125" s="12"/>
      <c r="F2125" s="82"/>
    </row>
    <row r="2126" spans="1:6" s="5" customFormat="1" x14ac:dyDescent="0.25">
      <c r="A2126" s="12"/>
      <c r="F2126" s="82"/>
    </row>
    <row r="2127" spans="1:6" s="5" customFormat="1" x14ac:dyDescent="0.25">
      <c r="A2127" s="12"/>
      <c r="F2127" s="82"/>
    </row>
    <row r="2128" spans="1:6" s="5" customFormat="1" x14ac:dyDescent="0.25">
      <c r="A2128" s="12"/>
      <c r="F2128" s="82"/>
    </row>
    <row r="2129" spans="1:6" s="5" customFormat="1" x14ac:dyDescent="0.25">
      <c r="A2129" s="12"/>
      <c r="F2129" s="82"/>
    </row>
    <row r="2130" spans="1:6" s="5" customFormat="1" x14ac:dyDescent="0.25">
      <c r="A2130" s="12"/>
      <c r="F2130" s="82"/>
    </row>
    <row r="2131" spans="1:6" s="5" customFormat="1" x14ac:dyDescent="0.25">
      <c r="A2131" s="12"/>
      <c r="F2131" s="82"/>
    </row>
    <row r="2132" spans="1:6" s="5" customFormat="1" x14ac:dyDescent="0.25">
      <c r="A2132" s="12"/>
      <c r="F2132" s="82"/>
    </row>
    <row r="2133" spans="1:6" s="5" customFormat="1" x14ac:dyDescent="0.25">
      <c r="A2133" s="12"/>
      <c r="F2133" s="82"/>
    </row>
    <row r="2134" spans="1:6" s="5" customFormat="1" x14ac:dyDescent="0.25">
      <c r="A2134" s="12"/>
      <c r="F2134" s="82"/>
    </row>
    <row r="2135" spans="1:6" s="5" customFormat="1" x14ac:dyDescent="0.25">
      <c r="A2135" s="12"/>
      <c r="F2135" s="82"/>
    </row>
    <row r="2136" spans="1:6" s="5" customFormat="1" x14ac:dyDescent="0.25">
      <c r="A2136" s="12"/>
      <c r="F2136" s="82"/>
    </row>
    <row r="2137" spans="1:6" s="5" customFormat="1" x14ac:dyDescent="0.25">
      <c r="A2137" s="12"/>
      <c r="F2137" s="82"/>
    </row>
    <row r="2138" spans="1:6" s="5" customFormat="1" x14ac:dyDescent="0.25">
      <c r="A2138" s="12"/>
      <c r="F2138" s="82"/>
    </row>
    <row r="2139" spans="1:6" s="5" customFormat="1" x14ac:dyDescent="0.25">
      <c r="A2139" s="12"/>
      <c r="F2139" s="82"/>
    </row>
    <row r="2140" spans="1:6" s="5" customFormat="1" x14ac:dyDescent="0.25">
      <c r="A2140" s="12"/>
      <c r="F2140" s="82"/>
    </row>
    <row r="2141" spans="1:6" s="5" customFormat="1" x14ac:dyDescent="0.25">
      <c r="A2141" s="12"/>
      <c r="F2141" s="82"/>
    </row>
    <row r="2142" spans="1:6" s="5" customFormat="1" x14ac:dyDescent="0.25">
      <c r="A2142" s="12"/>
      <c r="F2142" s="82"/>
    </row>
    <row r="2143" spans="1:6" s="5" customFormat="1" x14ac:dyDescent="0.25">
      <c r="A2143" s="12"/>
      <c r="F2143" s="82"/>
    </row>
    <row r="2144" spans="1:6" s="5" customFormat="1" x14ac:dyDescent="0.25">
      <c r="A2144" s="12"/>
      <c r="F2144" s="82"/>
    </row>
    <row r="2145" spans="1:6" s="5" customFormat="1" x14ac:dyDescent="0.25">
      <c r="A2145" s="12"/>
      <c r="F2145" s="82"/>
    </row>
    <row r="2146" spans="1:6" s="5" customFormat="1" x14ac:dyDescent="0.25">
      <c r="A2146" s="12"/>
      <c r="F2146" s="82"/>
    </row>
    <row r="2147" spans="1:6" s="5" customFormat="1" x14ac:dyDescent="0.25">
      <c r="A2147" s="12"/>
      <c r="F2147" s="82"/>
    </row>
    <row r="2148" spans="1:6" s="5" customFormat="1" x14ac:dyDescent="0.25">
      <c r="A2148" s="12"/>
      <c r="F2148" s="82"/>
    </row>
    <row r="2149" spans="1:6" s="5" customFormat="1" x14ac:dyDescent="0.25">
      <c r="A2149" s="12"/>
      <c r="F2149" s="82"/>
    </row>
    <row r="2150" spans="1:6" s="5" customFormat="1" x14ac:dyDescent="0.25">
      <c r="A2150" s="12"/>
      <c r="F2150" s="82"/>
    </row>
    <row r="2151" spans="1:6" s="5" customFormat="1" x14ac:dyDescent="0.25">
      <c r="A2151" s="12"/>
      <c r="F2151" s="82"/>
    </row>
    <row r="2152" spans="1:6" s="5" customFormat="1" x14ac:dyDescent="0.25">
      <c r="A2152" s="12"/>
      <c r="F2152" s="82"/>
    </row>
    <row r="2153" spans="1:6" s="5" customFormat="1" x14ac:dyDescent="0.25">
      <c r="A2153" s="12"/>
      <c r="F2153" s="82"/>
    </row>
    <row r="2154" spans="1:6" s="5" customFormat="1" x14ac:dyDescent="0.25">
      <c r="A2154" s="12"/>
      <c r="F2154" s="82"/>
    </row>
    <row r="2155" spans="1:6" s="5" customFormat="1" x14ac:dyDescent="0.25">
      <c r="A2155" s="12"/>
      <c r="F2155" s="82"/>
    </row>
    <row r="2156" spans="1:6" s="5" customFormat="1" x14ac:dyDescent="0.25">
      <c r="A2156" s="12"/>
      <c r="F2156" s="82"/>
    </row>
    <row r="2157" spans="1:6" s="5" customFormat="1" x14ac:dyDescent="0.25">
      <c r="A2157" s="12"/>
      <c r="F2157" s="82"/>
    </row>
    <row r="2158" spans="1:6" s="5" customFormat="1" x14ac:dyDescent="0.25">
      <c r="A2158" s="12"/>
      <c r="F2158" s="82"/>
    </row>
    <row r="2159" spans="1:6" s="5" customFormat="1" x14ac:dyDescent="0.25">
      <c r="A2159" s="12"/>
      <c r="F2159" s="82"/>
    </row>
    <row r="2160" spans="1:6" s="5" customFormat="1" x14ac:dyDescent="0.25">
      <c r="A2160" s="12"/>
      <c r="F2160" s="82"/>
    </row>
    <row r="2161" spans="1:6" s="5" customFormat="1" x14ac:dyDescent="0.25">
      <c r="A2161" s="12"/>
      <c r="F2161" s="82"/>
    </row>
    <row r="2162" spans="1:6" s="5" customFormat="1" x14ac:dyDescent="0.25">
      <c r="A2162" s="12"/>
      <c r="F2162" s="82"/>
    </row>
    <row r="2163" spans="1:6" s="5" customFormat="1" x14ac:dyDescent="0.25">
      <c r="A2163" s="12"/>
      <c r="F2163" s="82"/>
    </row>
    <row r="2164" spans="1:6" s="5" customFormat="1" x14ac:dyDescent="0.25">
      <c r="A2164" s="12"/>
      <c r="F2164" s="82"/>
    </row>
    <row r="2165" spans="1:6" s="5" customFormat="1" x14ac:dyDescent="0.25">
      <c r="A2165" s="12"/>
      <c r="F2165" s="82"/>
    </row>
    <row r="2166" spans="1:6" s="5" customFormat="1" x14ac:dyDescent="0.25">
      <c r="A2166" s="12"/>
      <c r="F2166" s="82"/>
    </row>
    <row r="2167" spans="1:6" s="5" customFormat="1" x14ac:dyDescent="0.25">
      <c r="A2167" s="12"/>
      <c r="F2167" s="82"/>
    </row>
    <row r="2168" spans="1:6" s="5" customFormat="1" x14ac:dyDescent="0.25">
      <c r="A2168" s="12"/>
      <c r="F2168" s="82"/>
    </row>
    <row r="2169" spans="1:6" s="5" customFormat="1" x14ac:dyDescent="0.25">
      <c r="A2169" s="12"/>
      <c r="F2169" s="82"/>
    </row>
    <row r="2170" spans="1:6" s="5" customFormat="1" x14ac:dyDescent="0.25">
      <c r="A2170" s="12"/>
      <c r="F2170" s="82"/>
    </row>
    <row r="2171" spans="1:6" s="5" customFormat="1" x14ac:dyDescent="0.25">
      <c r="A2171" s="12"/>
      <c r="F2171" s="82"/>
    </row>
    <row r="2172" spans="1:6" s="5" customFormat="1" x14ac:dyDescent="0.25">
      <c r="A2172" s="12"/>
      <c r="F2172" s="82"/>
    </row>
    <row r="2173" spans="1:6" s="5" customFormat="1" x14ac:dyDescent="0.25">
      <c r="A2173" s="12"/>
      <c r="F2173" s="82"/>
    </row>
    <row r="2174" spans="1:6" s="5" customFormat="1" x14ac:dyDescent="0.25">
      <c r="A2174" s="12"/>
      <c r="F2174" s="82"/>
    </row>
    <row r="2175" spans="1:6" s="5" customFormat="1" x14ac:dyDescent="0.25">
      <c r="A2175" s="12"/>
      <c r="F2175" s="82"/>
    </row>
    <row r="2176" spans="1:6" s="5" customFormat="1" x14ac:dyDescent="0.25">
      <c r="A2176" s="12"/>
      <c r="F2176" s="82"/>
    </row>
    <row r="2177" spans="1:6" s="5" customFormat="1" x14ac:dyDescent="0.25">
      <c r="A2177" s="12"/>
      <c r="F2177" s="82"/>
    </row>
    <row r="2178" spans="1:6" s="5" customFormat="1" x14ac:dyDescent="0.25">
      <c r="A2178" s="12"/>
      <c r="F2178" s="82"/>
    </row>
    <row r="2179" spans="1:6" s="5" customFormat="1" x14ac:dyDescent="0.25">
      <c r="A2179" s="12"/>
      <c r="F2179" s="82"/>
    </row>
    <row r="2180" spans="1:6" s="5" customFormat="1" x14ac:dyDescent="0.25">
      <c r="A2180" s="12"/>
      <c r="F2180" s="82"/>
    </row>
    <row r="2181" spans="1:6" s="5" customFormat="1" x14ac:dyDescent="0.25">
      <c r="A2181" s="12"/>
      <c r="F2181" s="82"/>
    </row>
    <row r="2182" spans="1:6" s="5" customFormat="1" x14ac:dyDescent="0.25">
      <c r="A2182" s="12"/>
      <c r="F2182" s="82"/>
    </row>
    <row r="2183" spans="1:6" s="5" customFormat="1" x14ac:dyDescent="0.25">
      <c r="A2183" s="12"/>
      <c r="F2183" s="82"/>
    </row>
    <row r="2184" spans="1:6" s="5" customFormat="1" x14ac:dyDescent="0.25">
      <c r="A2184" s="12"/>
      <c r="F2184" s="82"/>
    </row>
    <row r="2185" spans="1:6" s="5" customFormat="1" x14ac:dyDescent="0.25">
      <c r="A2185" s="12"/>
      <c r="F2185" s="82"/>
    </row>
    <row r="2186" spans="1:6" s="5" customFormat="1" x14ac:dyDescent="0.25">
      <c r="A2186" s="12"/>
      <c r="F2186" s="82"/>
    </row>
    <row r="2187" spans="1:6" s="5" customFormat="1" x14ac:dyDescent="0.25">
      <c r="A2187" s="12"/>
      <c r="F2187" s="82"/>
    </row>
    <row r="2188" spans="1:6" s="5" customFormat="1" x14ac:dyDescent="0.25">
      <c r="A2188" s="12"/>
      <c r="F2188" s="82"/>
    </row>
    <row r="2189" spans="1:6" s="5" customFormat="1" x14ac:dyDescent="0.25">
      <c r="A2189" s="12"/>
      <c r="F2189" s="82"/>
    </row>
    <row r="2190" spans="1:6" s="5" customFormat="1" x14ac:dyDescent="0.25">
      <c r="A2190" s="12"/>
      <c r="F2190" s="82"/>
    </row>
    <row r="2191" spans="1:6" s="5" customFormat="1" x14ac:dyDescent="0.25">
      <c r="A2191" s="12"/>
      <c r="F2191" s="82"/>
    </row>
    <row r="2192" spans="1:6" s="5" customFormat="1" x14ac:dyDescent="0.25">
      <c r="A2192" s="12"/>
      <c r="F2192" s="82"/>
    </row>
    <row r="2193" spans="1:6" s="5" customFormat="1" x14ac:dyDescent="0.25">
      <c r="A2193" s="12"/>
      <c r="F2193" s="82"/>
    </row>
    <row r="2194" spans="1:6" s="5" customFormat="1" x14ac:dyDescent="0.25">
      <c r="A2194" s="12"/>
      <c r="F2194" s="82"/>
    </row>
    <row r="2195" spans="1:6" s="5" customFormat="1" x14ac:dyDescent="0.25">
      <c r="A2195" s="12"/>
      <c r="F2195" s="82"/>
    </row>
    <row r="2196" spans="1:6" s="5" customFormat="1" x14ac:dyDescent="0.25">
      <c r="A2196" s="12"/>
      <c r="F2196" s="82"/>
    </row>
    <row r="2197" spans="1:6" s="5" customFormat="1" x14ac:dyDescent="0.25">
      <c r="A2197" s="12"/>
      <c r="F2197" s="82"/>
    </row>
    <row r="2198" spans="1:6" s="5" customFormat="1" x14ac:dyDescent="0.25">
      <c r="A2198" s="12"/>
      <c r="F2198" s="82"/>
    </row>
    <row r="2199" spans="1:6" s="5" customFormat="1" x14ac:dyDescent="0.25">
      <c r="A2199" s="12"/>
      <c r="F2199" s="82"/>
    </row>
    <row r="2200" spans="1:6" s="5" customFormat="1" x14ac:dyDescent="0.25">
      <c r="A2200" s="12"/>
      <c r="F2200" s="82"/>
    </row>
    <row r="2201" spans="1:6" s="5" customFormat="1" x14ac:dyDescent="0.25">
      <c r="A2201" s="12"/>
      <c r="F2201" s="82"/>
    </row>
    <row r="2202" spans="1:6" s="5" customFormat="1" x14ac:dyDescent="0.25">
      <c r="A2202" s="12"/>
      <c r="F2202" s="82"/>
    </row>
    <row r="2203" spans="1:6" s="5" customFormat="1" x14ac:dyDescent="0.25">
      <c r="A2203" s="12"/>
      <c r="F2203" s="82"/>
    </row>
    <row r="2204" spans="1:6" s="5" customFormat="1" x14ac:dyDescent="0.25">
      <c r="A2204" s="12"/>
      <c r="F2204" s="82"/>
    </row>
    <row r="2205" spans="1:6" s="5" customFormat="1" x14ac:dyDescent="0.25">
      <c r="A2205" s="12"/>
      <c r="F2205" s="82"/>
    </row>
    <row r="2206" spans="1:6" s="5" customFormat="1" x14ac:dyDescent="0.25">
      <c r="A2206" s="12"/>
      <c r="F2206" s="82"/>
    </row>
    <row r="2207" spans="1:6" s="5" customFormat="1" x14ac:dyDescent="0.25">
      <c r="A2207" s="12"/>
      <c r="F2207" s="82"/>
    </row>
    <row r="2208" spans="1:6" s="5" customFormat="1" x14ac:dyDescent="0.25">
      <c r="A2208" s="12"/>
      <c r="F2208" s="82"/>
    </row>
    <row r="2209" spans="1:6" s="5" customFormat="1" x14ac:dyDescent="0.25">
      <c r="A2209" s="12"/>
      <c r="F2209" s="82"/>
    </row>
    <row r="2210" spans="1:6" s="5" customFormat="1" x14ac:dyDescent="0.25">
      <c r="A2210" s="12"/>
      <c r="F2210" s="82"/>
    </row>
    <row r="2211" spans="1:6" s="5" customFormat="1" x14ac:dyDescent="0.25">
      <c r="A2211" s="12"/>
      <c r="F2211" s="82"/>
    </row>
    <row r="2212" spans="1:6" s="5" customFormat="1" x14ac:dyDescent="0.25">
      <c r="A2212" s="12"/>
      <c r="F2212" s="82"/>
    </row>
    <row r="2213" spans="1:6" s="5" customFormat="1" x14ac:dyDescent="0.25">
      <c r="A2213" s="12"/>
      <c r="F2213" s="82"/>
    </row>
    <row r="2214" spans="1:6" s="5" customFormat="1" x14ac:dyDescent="0.25">
      <c r="A2214" s="12"/>
      <c r="F2214" s="82"/>
    </row>
    <row r="2215" spans="1:6" s="5" customFormat="1" x14ac:dyDescent="0.25">
      <c r="A2215" s="12"/>
      <c r="F2215" s="82"/>
    </row>
    <row r="2216" spans="1:6" s="5" customFormat="1" x14ac:dyDescent="0.25">
      <c r="A2216" s="12"/>
      <c r="F2216" s="82"/>
    </row>
    <row r="2217" spans="1:6" s="5" customFormat="1" x14ac:dyDescent="0.25">
      <c r="A2217" s="12"/>
      <c r="F2217" s="82"/>
    </row>
    <row r="2218" spans="1:6" s="5" customFormat="1" x14ac:dyDescent="0.25">
      <c r="A2218" s="12"/>
      <c r="F2218" s="82"/>
    </row>
    <row r="2219" spans="1:6" s="5" customFormat="1" x14ac:dyDescent="0.25">
      <c r="A2219" s="12"/>
      <c r="F2219" s="82"/>
    </row>
    <row r="2220" spans="1:6" s="5" customFormat="1" x14ac:dyDescent="0.25">
      <c r="A2220" s="12"/>
      <c r="F2220" s="82"/>
    </row>
    <row r="2221" spans="1:6" s="5" customFormat="1" x14ac:dyDescent="0.25">
      <c r="A2221" s="12"/>
      <c r="F2221" s="82"/>
    </row>
    <row r="2222" spans="1:6" s="5" customFormat="1" x14ac:dyDescent="0.25">
      <c r="A2222" s="12"/>
      <c r="F2222" s="82"/>
    </row>
    <row r="2223" spans="1:6" s="5" customFormat="1" x14ac:dyDescent="0.25">
      <c r="A2223" s="12"/>
      <c r="F2223" s="82"/>
    </row>
    <row r="2224" spans="1:6" s="5" customFormat="1" x14ac:dyDescent="0.25">
      <c r="A2224" s="12"/>
      <c r="F2224" s="82"/>
    </row>
    <row r="2225" spans="1:6" s="5" customFormat="1" x14ac:dyDescent="0.25">
      <c r="A2225" s="12"/>
      <c r="F2225" s="82"/>
    </row>
    <row r="2226" spans="1:6" s="5" customFormat="1" x14ac:dyDescent="0.25">
      <c r="A2226" s="12"/>
      <c r="F2226" s="82"/>
    </row>
    <row r="2227" spans="1:6" s="5" customFormat="1" x14ac:dyDescent="0.25">
      <c r="A2227" s="12"/>
      <c r="F2227" s="82"/>
    </row>
    <row r="2228" spans="1:6" s="5" customFormat="1" x14ac:dyDescent="0.25">
      <c r="A2228" s="12"/>
      <c r="F2228" s="82"/>
    </row>
    <row r="2229" spans="1:6" s="5" customFormat="1" x14ac:dyDescent="0.25">
      <c r="A2229" s="12"/>
      <c r="F2229" s="82"/>
    </row>
    <row r="2230" spans="1:6" s="5" customFormat="1" x14ac:dyDescent="0.25">
      <c r="A2230" s="12"/>
      <c r="F2230" s="82"/>
    </row>
    <row r="2231" spans="1:6" s="5" customFormat="1" x14ac:dyDescent="0.25">
      <c r="A2231" s="12"/>
      <c r="F2231" s="82"/>
    </row>
    <row r="2232" spans="1:6" s="5" customFormat="1" x14ac:dyDescent="0.25">
      <c r="A2232" s="12"/>
      <c r="F2232" s="82"/>
    </row>
    <row r="2233" spans="1:6" s="5" customFormat="1" x14ac:dyDescent="0.25">
      <c r="A2233" s="12"/>
      <c r="F2233" s="82"/>
    </row>
    <row r="2234" spans="1:6" s="5" customFormat="1" x14ac:dyDescent="0.25">
      <c r="A2234" s="12"/>
      <c r="F2234" s="82"/>
    </row>
    <row r="2235" spans="1:6" s="5" customFormat="1" x14ac:dyDescent="0.25">
      <c r="A2235" s="12"/>
      <c r="F2235" s="82"/>
    </row>
    <row r="2236" spans="1:6" s="5" customFormat="1" x14ac:dyDescent="0.25">
      <c r="A2236" s="12"/>
      <c r="F2236" s="82"/>
    </row>
    <row r="2237" spans="1:6" s="5" customFormat="1" x14ac:dyDescent="0.25">
      <c r="A2237" s="12"/>
      <c r="F2237" s="82"/>
    </row>
    <row r="2238" spans="1:6" s="5" customFormat="1" x14ac:dyDescent="0.25">
      <c r="A2238" s="12"/>
      <c r="F2238" s="82"/>
    </row>
    <row r="2239" spans="1:6" s="5" customFormat="1" x14ac:dyDescent="0.25">
      <c r="A2239" s="12"/>
      <c r="F2239" s="82"/>
    </row>
    <row r="2240" spans="1:6" s="5" customFormat="1" x14ac:dyDescent="0.25">
      <c r="A2240" s="12"/>
      <c r="F2240" s="82"/>
    </row>
    <row r="2241" spans="1:6" s="5" customFormat="1" x14ac:dyDescent="0.25">
      <c r="A2241" s="12"/>
      <c r="F2241" s="82"/>
    </row>
    <row r="2242" spans="1:6" s="5" customFormat="1" x14ac:dyDescent="0.25">
      <c r="A2242" s="12"/>
      <c r="F2242" s="82"/>
    </row>
    <row r="2243" spans="1:6" s="5" customFormat="1" x14ac:dyDescent="0.25">
      <c r="A2243" s="12"/>
      <c r="F2243" s="82"/>
    </row>
    <row r="2244" spans="1:6" s="5" customFormat="1" x14ac:dyDescent="0.25">
      <c r="A2244" s="12"/>
      <c r="F2244" s="82"/>
    </row>
    <row r="2245" spans="1:6" s="5" customFormat="1" x14ac:dyDescent="0.25">
      <c r="A2245" s="12"/>
      <c r="F2245" s="82"/>
    </row>
    <row r="2246" spans="1:6" s="5" customFormat="1" x14ac:dyDescent="0.25">
      <c r="A2246" s="12"/>
      <c r="F2246" s="82"/>
    </row>
    <row r="2247" spans="1:6" s="5" customFormat="1" x14ac:dyDescent="0.25">
      <c r="A2247" s="12"/>
      <c r="F2247" s="82"/>
    </row>
    <row r="2248" spans="1:6" s="5" customFormat="1" x14ac:dyDescent="0.25">
      <c r="A2248" s="12"/>
      <c r="F2248" s="82"/>
    </row>
    <row r="2249" spans="1:6" s="5" customFormat="1" x14ac:dyDescent="0.25">
      <c r="A2249" s="12"/>
      <c r="F2249" s="82"/>
    </row>
    <row r="2250" spans="1:6" s="5" customFormat="1" x14ac:dyDescent="0.25">
      <c r="A2250" s="12"/>
      <c r="F2250" s="82"/>
    </row>
    <row r="2251" spans="1:6" s="5" customFormat="1" x14ac:dyDescent="0.25">
      <c r="A2251" s="12"/>
      <c r="F2251" s="82"/>
    </row>
    <row r="2252" spans="1:6" s="5" customFormat="1" x14ac:dyDescent="0.25">
      <c r="A2252" s="12"/>
      <c r="F2252" s="82"/>
    </row>
    <row r="2253" spans="1:6" s="5" customFormat="1" x14ac:dyDescent="0.25">
      <c r="A2253" s="12"/>
      <c r="F2253" s="82"/>
    </row>
    <row r="2254" spans="1:6" s="5" customFormat="1" x14ac:dyDescent="0.25">
      <c r="A2254" s="12"/>
      <c r="F2254" s="82"/>
    </row>
    <row r="2255" spans="1:6" s="5" customFormat="1" x14ac:dyDescent="0.25">
      <c r="A2255" s="12"/>
      <c r="F2255" s="82"/>
    </row>
    <row r="2256" spans="1:6" s="5" customFormat="1" x14ac:dyDescent="0.25">
      <c r="A2256" s="12"/>
      <c r="F2256" s="82"/>
    </row>
    <row r="2257" spans="1:6" s="5" customFormat="1" x14ac:dyDescent="0.25">
      <c r="A2257" s="12"/>
      <c r="F2257" s="82"/>
    </row>
    <row r="2258" spans="1:6" s="5" customFormat="1" x14ac:dyDescent="0.25">
      <c r="A2258" s="12"/>
      <c r="F2258" s="82"/>
    </row>
    <row r="2259" spans="1:6" s="5" customFormat="1" x14ac:dyDescent="0.25">
      <c r="A2259" s="12"/>
      <c r="F2259" s="82"/>
    </row>
    <row r="2260" spans="1:6" s="5" customFormat="1" x14ac:dyDescent="0.25">
      <c r="A2260" s="12"/>
      <c r="F2260" s="82"/>
    </row>
    <row r="2261" spans="1:6" s="5" customFormat="1" x14ac:dyDescent="0.25">
      <c r="A2261" s="12"/>
      <c r="F2261" s="82"/>
    </row>
    <row r="2262" spans="1:6" s="5" customFormat="1" x14ac:dyDescent="0.25">
      <c r="A2262" s="12"/>
      <c r="F2262" s="82"/>
    </row>
    <row r="2263" spans="1:6" s="5" customFormat="1" x14ac:dyDescent="0.25">
      <c r="A2263" s="12"/>
      <c r="F2263" s="82"/>
    </row>
    <row r="2264" spans="1:6" s="5" customFormat="1" x14ac:dyDescent="0.25">
      <c r="A2264" s="12"/>
      <c r="F2264" s="82"/>
    </row>
    <row r="2265" spans="1:6" s="5" customFormat="1" x14ac:dyDescent="0.25">
      <c r="A2265" s="12"/>
      <c r="F2265" s="82"/>
    </row>
    <row r="2266" spans="1:6" s="5" customFormat="1" x14ac:dyDescent="0.25">
      <c r="A2266" s="12"/>
      <c r="F2266" s="82"/>
    </row>
    <row r="2267" spans="1:6" s="5" customFormat="1" x14ac:dyDescent="0.25">
      <c r="A2267" s="12"/>
      <c r="F2267" s="82"/>
    </row>
    <row r="2268" spans="1:6" s="5" customFormat="1" x14ac:dyDescent="0.25">
      <c r="A2268" s="12"/>
      <c r="F2268" s="82"/>
    </row>
    <row r="2269" spans="1:6" s="5" customFormat="1" x14ac:dyDescent="0.25">
      <c r="A2269" s="12"/>
      <c r="F2269" s="82"/>
    </row>
    <row r="2270" spans="1:6" s="5" customFormat="1" x14ac:dyDescent="0.25">
      <c r="A2270" s="12"/>
      <c r="F2270" s="82"/>
    </row>
    <row r="2271" spans="1:6" s="5" customFormat="1" x14ac:dyDescent="0.25">
      <c r="A2271" s="12"/>
      <c r="F2271" s="82"/>
    </row>
    <row r="2272" spans="1:6" s="5" customFormat="1" x14ac:dyDescent="0.25">
      <c r="A2272" s="12"/>
      <c r="F2272" s="82"/>
    </row>
    <row r="2273" spans="1:6" s="5" customFormat="1" x14ac:dyDescent="0.25">
      <c r="A2273" s="12"/>
      <c r="F2273" s="82"/>
    </row>
    <row r="2274" spans="1:6" s="5" customFormat="1" x14ac:dyDescent="0.25">
      <c r="A2274" s="12"/>
      <c r="F2274" s="82"/>
    </row>
    <row r="2275" spans="1:6" s="5" customFormat="1" x14ac:dyDescent="0.25">
      <c r="A2275" s="12"/>
      <c r="F2275" s="82"/>
    </row>
    <row r="2276" spans="1:6" s="5" customFormat="1" x14ac:dyDescent="0.25">
      <c r="A2276" s="12"/>
      <c r="F2276" s="82"/>
    </row>
    <row r="2277" spans="1:6" s="5" customFormat="1" x14ac:dyDescent="0.25">
      <c r="A2277" s="12"/>
      <c r="F2277" s="82"/>
    </row>
    <row r="2278" spans="1:6" s="5" customFormat="1" x14ac:dyDescent="0.25">
      <c r="A2278" s="12"/>
      <c r="F2278" s="82"/>
    </row>
    <row r="2279" spans="1:6" s="5" customFormat="1" x14ac:dyDescent="0.25">
      <c r="A2279" s="12"/>
      <c r="F2279" s="82"/>
    </row>
    <row r="2280" spans="1:6" s="5" customFormat="1" x14ac:dyDescent="0.25">
      <c r="A2280" s="12"/>
      <c r="F2280" s="82"/>
    </row>
    <row r="2281" spans="1:6" s="5" customFormat="1" x14ac:dyDescent="0.25">
      <c r="A2281" s="12"/>
      <c r="F2281" s="82"/>
    </row>
    <row r="2282" spans="1:6" s="5" customFormat="1" x14ac:dyDescent="0.25">
      <c r="A2282" s="12"/>
      <c r="F2282" s="82"/>
    </row>
    <row r="2283" spans="1:6" s="5" customFormat="1" x14ac:dyDescent="0.25">
      <c r="A2283" s="12"/>
      <c r="F2283" s="82"/>
    </row>
    <row r="2284" spans="1:6" s="5" customFormat="1" x14ac:dyDescent="0.25">
      <c r="A2284" s="12"/>
      <c r="F2284" s="82"/>
    </row>
    <row r="2285" spans="1:6" s="5" customFormat="1" x14ac:dyDescent="0.25">
      <c r="A2285" s="12"/>
      <c r="F2285" s="82"/>
    </row>
    <row r="2286" spans="1:6" s="5" customFormat="1" x14ac:dyDescent="0.25">
      <c r="A2286" s="12"/>
      <c r="F2286" s="82"/>
    </row>
    <row r="2287" spans="1:6" s="5" customFormat="1" x14ac:dyDescent="0.25">
      <c r="A2287" s="12"/>
      <c r="F2287" s="82"/>
    </row>
    <row r="2288" spans="1:6" s="5" customFormat="1" x14ac:dyDescent="0.25">
      <c r="A2288" s="12"/>
      <c r="F2288" s="82"/>
    </row>
    <row r="2289" spans="1:6" s="5" customFormat="1" x14ac:dyDescent="0.25">
      <c r="A2289" s="12"/>
      <c r="F2289" s="82"/>
    </row>
    <row r="2290" spans="1:6" s="5" customFormat="1" x14ac:dyDescent="0.25">
      <c r="A2290" s="12"/>
      <c r="F2290" s="82"/>
    </row>
    <row r="2291" spans="1:6" s="5" customFormat="1" x14ac:dyDescent="0.25">
      <c r="A2291" s="12"/>
      <c r="F2291" s="82"/>
    </row>
    <row r="2292" spans="1:6" s="5" customFormat="1" x14ac:dyDescent="0.25">
      <c r="A2292" s="12"/>
      <c r="F2292" s="82"/>
    </row>
    <row r="2293" spans="1:6" s="5" customFormat="1" x14ac:dyDescent="0.25">
      <c r="A2293" s="12"/>
      <c r="F2293" s="82"/>
    </row>
    <row r="2294" spans="1:6" s="5" customFormat="1" x14ac:dyDescent="0.25">
      <c r="A2294" s="12"/>
      <c r="F2294" s="82"/>
    </row>
    <row r="2295" spans="1:6" s="5" customFormat="1" x14ac:dyDescent="0.25">
      <c r="A2295" s="12"/>
      <c r="F2295" s="82"/>
    </row>
    <row r="2296" spans="1:6" s="5" customFormat="1" x14ac:dyDescent="0.25">
      <c r="A2296" s="12"/>
      <c r="F2296" s="82"/>
    </row>
    <row r="2297" spans="1:6" s="5" customFormat="1" x14ac:dyDescent="0.25">
      <c r="A2297" s="12"/>
      <c r="F2297" s="82"/>
    </row>
    <row r="2298" spans="1:6" s="5" customFormat="1" x14ac:dyDescent="0.25">
      <c r="A2298" s="12"/>
      <c r="F2298" s="82"/>
    </row>
    <row r="2299" spans="1:6" s="5" customFormat="1" x14ac:dyDescent="0.25">
      <c r="A2299" s="12"/>
      <c r="F2299" s="82"/>
    </row>
    <row r="2300" spans="1:6" s="5" customFormat="1" x14ac:dyDescent="0.25">
      <c r="A2300" s="12"/>
      <c r="F2300" s="82"/>
    </row>
    <row r="2301" spans="1:6" s="5" customFormat="1" x14ac:dyDescent="0.25">
      <c r="A2301" s="12"/>
      <c r="F2301" s="82"/>
    </row>
    <row r="2302" spans="1:6" s="5" customFormat="1" x14ac:dyDescent="0.25">
      <c r="A2302" s="12"/>
      <c r="F2302" s="82"/>
    </row>
    <row r="2303" spans="1:6" s="5" customFormat="1" x14ac:dyDescent="0.25">
      <c r="A2303" s="12"/>
      <c r="F2303" s="82"/>
    </row>
    <row r="2304" spans="1:6" s="5" customFormat="1" x14ac:dyDescent="0.25">
      <c r="A2304" s="12"/>
      <c r="F2304" s="82"/>
    </row>
    <row r="2305" spans="1:6" s="5" customFormat="1" x14ac:dyDescent="0.25">
      <c r="A2305" s="12"/>
      <c r="F2305" s="82"/>
    </row>
    <row r="2306" spans="1:6" s="5" customFormat="1" x14ac:dyDescent="0.25">
      <c r="A2306" s="12"/>
      <c r="F2306" s="82"/>
    </row>
    <row r="2307" spans="1:6" s="5" customFormat="1" x14ac:dyDescent="0.25">
      <c r="A2307" s="12"/>
      <c r="F2307" s="82"/>
    </row>
    <row r="2308" spans="1:6" s="5" customFormat="1" x14ac:dyDescent="0.25">
      <c r="A2308" s="12"/>
      <c r="F2308" s="82"/>
    </row>
    <row r="2309" spans="1:6" s="5" customFormat="1" x14ac:dyDescent="0.25">
      <c r="A2309" s="12"/>
      <c r="F2309" s="82"/>
    </row>
    <row r="2310" spans="1:6" s="5" customFormat="1" x14ac:dyDescent="0.25">
      <c r="A2310" s="12"/>
      <c r="F2310" s="82"/>
    </row>
    <row r="2311" spans="1:6" s="5" customFormat="1" x14ac:dyDescent="0.25">
      <c r="A2311" s="12"/>
      <c r="F2311" s="82"/>
    </row>
    <row r="2312" spans="1:6" s="5" customFormat="1" x14ac:dyDescent="0.25">
      <c r="A2312" s="12"/>
      <c r="F2312" s="82"/>
    </row>
    <row r="2313" spans="1:6" s="5" customFormat="1" x14ac:dyDescent="0.25">
      <c r="A2313" s="12"/>
      <c r="F2313" s="82"/>
    </row>
    <row r="2314" spans="1:6" s="5" customFormat="1" x14ac:dyDescent="0.25">
      <c r="A2314" s="12"/>
      <c r="F2314" s="82"/>
    </row>
    <row r="2315" spans="1:6" s="5" customFormat="1" x14ac:dyDescent="0.25">
      <c r="A2315" s="12"/>
      <c r="F2315" s="82"/>
    </row>
    <row r="2316" spans="1:6" s="5" customFormat="1" x14ac:dyDescent="0.25">
      <c r="A2316" s="12"/>
      <c r="F2316" s="82"/>
    </row>
    <row r="2317" spans="1:6" s="5" customFormat="1" x14ac:dyDescent="0.25">
      <c r="A2317" s="12"/>
      <c r="F2317" s="82"/>
    </row>
    <row r="2318" spans="1:6" s="5" customFormat="1" x14ac:dyDescent="0.25">
      <c r="A2318" s="12"/>
      <c r="F2318" s="82"/>
    </row>
    <row r="2319" spans="1:6" s="5" customFormat="1" x14ac:dyDescent="0.25">
      <c r="A2319" s="12"/>
      <c r="F2319" s="82"/>
    </row>
    <row r="2320" spans="1:6" s="5" customFormat="1" x14ac:dyDescent="0.25">
      <c r="A2320" s="12"/>
      <c r="F2320" s="82"/>
    </row>
    <row r="2321" spans="1:6" s="5" customFormat="1" x14ac:dyDescent="0.25">
      <c r="A2321" s="12"/>
      <c r="F2321" s="82"/>
    </row>
    <row r="2322" spans="1:6" s="5" customFormat="1" x14ac:dyDescent="0.25">
      <c r="A2322" s="12"/>
      <c r="F2322" s="82"/>
    </row>
    <row r="2323" spans="1:6" s="5" customFormat="1" x14ac:dyDescent="0.25">
      <c r="A2323" s="12"/>
      <c r="F2323" s="82"/>
    </row>
    <row r="2324" spans="1:6" s="5" customFormat="1" x14ac:dyDescent="0.25">
      <c r="A2324" s="12"/>
      <c r="F2324" s="82"/>
    </row>
    <row r="2325" spans="1:6" s="5" customFormat="1" x14ac:dyDescent="0.25">
      <c r="A2325" s="12"/>
      <c r="F2325" s="82"/>
    </row>
    <row r="2326" spans="1:6" s="5" customFormat="1" x14ac:dyDescent="0.25">
      <c r="A2326" s="12"/>
      <c r="F2326" s="82"/>
    </row>
    <row r="2327" spans="1:6" s="5" customFormat="1" x14ac:dyDescent="0.25">
      <c r="A2327" s="12"/>
      <c r="F2327" s="82"/>
    </row>
    <row r="2328" spans="1:6" s="5" customFormat="1" x14ac:dyDescent="0.25">
      <c r="A2328" s="12"/>
      <c r="F2328" s="82"/>
    </row>
    <row r="2329" spans="1:6" s="5" customFormat="1" x14ac:dyDescent="0.25">
      <c r="A2329" s="12"/>
      <c r="F2329" s="82"/>
    </row>
    <row r="2330" spans="1:6" s="5" customFormat="1" x14ac:dyDescent="0.25">
      <c r="A2330" s="12"/>
      <c r="F2330" s="82"/>
    </row>
    <row r="2331" spans="1:6" s="5" customFormat="1" x14ac:dyDescent="0.25">
      <c r="A2331" s="12"/>
      <c r="F2331" s="82"/>
    </row>
    <row r="2332" spans="1:6" s="5" customFormat="1" x14ac:dyDescent="0.25">
      <c r="A2332" s="12"/>
      <c r="F2332" s="82"/>
    </row>
    <row r="2333" spans="1:6" s="5" customFormat="1" x14ac:dyDescent="0.25">
      <c r="A2333" s="12"/>
      <c r="F2333" s="82"/>
    </row>
    <row r="2334" spans="1:6" s="5" customFormat="1" x14ac:dyDescent="0.25">
      <c r="A2334" s="12"/>
      <c r="F2334" s="82"/>
    </row>
    <row r="2335" spans="1:6" s="5" customFormat="1" x14ac:dyDescent="0.25">
      <c r="A2335" s="12"/>
      <c r="F2335" s="82"/>
    </row>
    <row r="2336" spans="1:6" s="5" customFormat="1" x14ac:dyDescent="0.25">
      <c r="A2336" s="12"/>
      <c r="F2336" s="82"/>
    </row>
    <row r="2337" spans="1:6" s="5" customFormat="1" x14ac:dyDescent="0.25">
      <c r="A2337" s="12"/>
      <c r="F2337" s="82"/>
    </row>
    <row r="2338" spans="1:6" s="5" customFormat="1" x14ac:dyDescent="0.25">
      <c r="A2338" s="12"/>
      <c r="F2338" s="82"/>
    </row>
    <row r="2339" spans="1:6" s="5" customFormat="1" x14ac:dyDescent="0.25">
      <c r="A2339" s="12"/>
      <c r="F2339" s="82"/>
    </row>
    <row r="2340" spans="1:6" s="5" customFormat="1" x14ac:dyDescent="0.25">
      <c r="A2340" s="12"/>
      <c r="F2340" s="82"/>
    </row>
    <row r="2341" spans="1:6" s="5" customFormat="1" x14ac:dyDescent="0.25">
      <c r="A2341" s="12"/>
      <c r="F2341" s="82"/>
    </row>
    <row r="2342" spans="1:6" s="5" customFormat="1" x14ac:dyDescent="0.25">
      <c r="A2342" s="12"/>
      <c r="F2342" s="82"/>
    </row>
    <row r="2343" spans="1:6" s="5" customFormat="1" x14ac:dyDescent="0.25">
      <c r="A2343" s="12"/>
      <c r="F2343" s="82"/>
    </row>
    <row r="2344" spans="1:6" s="5" customFormat="1" x14ac:dyDescent="0.25">
      <c r="A2344" s="12"/>
      <c r="F2344" s="82"/>
    </row>
    <row r="2345" spans="1:6" s="5" customFormat="1" x14ac:dyDescent="0.25">
      <c r="A2345" s="12"/>
      <c r="F2345" s="82"/>
    </row>
    <row r="2346" spans="1:6" s="5" customFormat="1" x14ac:dyDescent="0.25">
      <c r="A2346" s="12"/>
      <c r="F2346" s="82"/>
    </row>
    <row r="2347" spans="1:6" s="5" customFormat="1" x14ac:dyDescent="0.25">
      <c r="A2347" s="12"/>
      <c r="F2347" s="82"/>
    </row>
    <row r="2348" spans="1:6" s="5" customFormat="1" x14ac:dyDescent="0.25">
      <c r="A2348" s="12"/>
      <c r="F2348" s="82"/>
    </row>
    <row r="2349" spans="1:6" s="5" customFormat="1" x14ac:dyDescent="0.25">
      <c r="A2349" s="12"/>
      <c r="F2349" s="82"/>
    </row>
    <row r="2350" spans="1:6" s="5" customFormat="1" x14ac:dyDescent="0.25">
      <c r="A2350" s="12"/>
      <c r="F2350" s="82"/>
    </row>
    <row r="2351" spans="1:6" s="5" customFormat="1" x14ac:dyDescent="0.25">
      <c r="A2351" s="12"/>
      <c r="F2351" s="82"/>
    </row>
    <row r="2352" spans="1:6" s="5" customFormat="1" x14ac:dyDescent="0.25">
      <c r="A2352" s="12"/>
      <c r="F2352" s="82"/>
    </row>
    <row r="2353" spans="1:6" s="5" customFormat="1" x14ac:dyDescent="0.25">
      <c r="A2353" s="12"/>
      <c r="F2353" s="82"/>
    </row>
    <row r="2354" spans="1:6" s="5" customFormat="1" x14ac:dyDescent="0.25">
      <c r="A2354" s="12"/>
      <c r="F2354" s="82"/>
    </row>
    <row r="2355" spans="1:6" s="5" customFormat="1" x14ac:dyDescent="0.25">
      <c r="A2355" s="12"/>
      <c r="F2355" s="82"/>
    </row>
    <row r="2356" spans="1:6" s="5" customFormat="1" x14ac:dyDescent="0.25">
      <c r="A2356" s="12"/>
      <c r="F2356" s="82"/>
    </row>
    <row r="2357" spans="1:6" s="5" customFormat="1" x14ac:dyDescent="0.25">
      <c r="A2357" s="12"/>
      <c r="F2357" s="82"/>
    </row>
    <row r="2358" spans="1:6" s="5" customFormat="1" x14ac:dyDescent="0.25">
      <c r="A2358" s="12"/>
      <c r="F2358" s="82"/>
    </row>
    <row r="2359" spans="1:6" s="5" customFormat="1" x14ac:dyDescent="0.25">
      <c r="A2359" s="12"/>
      <c r="F2359" s="82"/>
    </row>
    <row r="2360" spans="1:6" s="5" customFormat="1" x14ac:dyDescent="0.25">
      <c r="A2360" s="12"/>
      <c r="F2360" s="82"/>
    </row>
    <row r="2361" spans="1:6" s="5" customFormat="1" x14ac:dyDescent="0.25">
      <c r="A2361" s="12"/>
      <c r="F2361" s="82"/>
    </row>
    <row r="2362" spans="1:6" s="5" customFormat="1" x14ac:dyDescent="0.25">
      <c r="A2362" s="12"/>
      <c r="F2362" s="82"/>
    </row>
    <row r="2363" spans="1:6" s="5" customFormat="1" x14ac:dyDescent="0.25">
      <c r="A2363" s="12"/>
      <c r="F2363" s="82"/>
    </row>
    <row r="2364" spans="1:6" s="5" customFormat="1" x14ac:dyDescent="0.25">
      <c r="A2364" s="12"/>
      <c r="F2364" s="82"/>
    </row>
    <row r="2365" spans="1:6" s="5" customFormat="1" x14ac:dyDescent="0.25">
      <c r="A2365" s="12"/>
      <c r="F2365" s="82"/>
    </row>
    <row r="2366" spans="1:6" s="5" customFormat="1" x14ac:dyDescent="0.25">
      <c r="A2366" s="12"/>
      <c r="F2366" s="82"/>
    </row>
    <row r="2367" spans="1:6" s="5" customFormat="1" x14ac:dyDescent="0.25">
      <c r="A2367" s="12"/>
      <c r="F2367" s="82"/>
    </row>
    <row r="2368" spans="1:6" s="5" customFormat="1" x14ac:dyDescent="0.25">
      <c r="A2368" s="12"/>
      <c r="F2368" s="82"/>
    </row>
    <row r="2369" spans="1:6" s="5" customFormat="1" x14ac:dyDescent="0.25">
      <c r="A2369" s="12"/>
      <c r="F2369" s="82"/>
    </row>
    <row r="2370" spans="1:6" s="5" customFormat="1" x14ac:dyDescent="0.25">
      <c r="A2370" s="12"/>
      <c r="F2370" s="82"/>
    </row>
    <row r="2371" spans="1:6" s="5" customFormat="1" x14ac:dyDescent="0.25">
      <c r="A2371" s="12"/>
      <c r="F2371" s="82"/>
    </row>
    <row r="2372" spans="1:6" s="5" customFormat="1" x14ac:dyDescent="0.25">
      <c r="A2372" s="12"/>
      <c r="F2372" s="82"/>
    </row>
    <row r="2373" spans="1:6" s="5" customFormat="1" x14ac:dyDescent="0.25">
      <c r="A2373" s="12"/>
      <c r="F2373" s="82"/>
    </row>
    <row r="2374" spans="1:6" s="5" customFormat="1" x14ac:dyDescent="0.25">
      <c r="A2374" s="12"/>
      <c r="F2374" s="82"/>
    </row>
    <row r="2375" spans="1:6" s="5" customFormat="1" x14ac:dyDescent="0.25">
      <c r="A2375" s="12"/>
      <c r="F2375" s="82"/>
    </row>
    <row r="2376" spans="1:6" s="5" customFormat="1" x14ac:dyDescent="0.25">
      <c r="A2376" s="12"/>
      <c r="F2376" s="82"/>
    </row>
    <row r="2377" spans="1:6" s="5" customFormat="1" x14ac:dyDescent="0.25">
      <c r="A2377" s="12"/>
      <c r="F2377" s="82"/>
    </row>
    <row r="2378" spans="1:6" s="5" customFormat="1" x14ac:dyDescent="0.25">
      <c r="A2378" s="12"/>
      <c r="F2378" s="82"/>
    </row>
    <row r="2379" spans="1:6" s="5" customFormat="1" x14ac:dyDescent="0.25">
      <c r="A2379" s="12"/>
      <c r="F2379" s="82"/>
    </row>
    <row r="2380" spans="1:6" s="5" customFormat="1" x14ac:dyDescent="0.25">
      <c r="A2380" s="12"/>
      <c r="F2380" s="82"/>
    </row>
    <row r="2381" spans="1:6" s="5" customFormat="1" x14ac:dyDescent="0.25">
      <c r="A2381" s="12"/>
      <c r="F2381" s="82"/>
    </row>
    <row r="2382" spans="1:6" s="5" customFormat="1" x14ac:dyDescent="0.25">
      <c r="A2382" s="12"/>
      <c r="F2382" s="82"/>
    </row>
    <row r="2383" spans="1:6" s="5" customFormat="1" x14ac:dyDescent="0.25">
      <c r="A2383" s="12"/>
      <c r="F2383" s="82"/>
    </row>
    <row r="2384" spans="1:6" s="5" customFormat="1" x14ac:dyDescent="0.25">
      <c r="A2384" s="12"/>
      <c r="F2384" s="82"/>
    </row>
    <row r="2385" spans="1:6" s="5" customFormat="1" x14ac:dyDescent="0.25">
      <c r="A2385" s="12"/>
      <c r="F2385" s="82"/>
    </row>
    <row r="2386" spans="1:6" s="5" customFormat="1" x14ac:dyDescent="0.25">
      <c r="A2386" s="12"/>
      <c r="F2386" s="82"/>
    </row>
    <row r="2387" spans="1:6" s="5" customFormat="1" x14ac:dyDescent="0.25">
      <c r="A2387" s="12"/>
      <c r="F2387" s="82"/>
    </row>
    <row r="2388" spans="1:6" s="5" customFormat="1" x14ac:dyDescent="0.25">
      <c r="A2388" s="12"/>
      <c r="F2388" s="82"/>
    </row>
    <row r="2389" spans="1:6" s="5" customFormat="1" x14ac:dyDescent="0.25">
      <c r="A2389" s="12"/>
      <c r="F2389" s="82"/>
    </row>
    <row r="2390" spans="1:6" s="5" customFormat="1" x14ac:dyDescent="0.25">
      <c r="A2390" s="12"/>
      <c r="F2390" s="82"/>
    </row>
    <row r="2391" spans="1:6" s="5" customFormat="1" x14ac:dyDescent="0.25">
      <c r="A2391" s="12"/>
      <c r="F2391" s="82"/>
    </row>
    <row r="2392" spans="1:6" s="5" customFormat="1" x14ac:dyDescent="0.25">
      <c r="A2392" s="12"/>
      <c r="F2392" s="82"/>
    </row>
    <row r="2393" spans="1:6" s="5" customFormat="1" x14ac:dyDescent="0.25">
      <c r="A2393" s="12"/>
      <c r="F2393" s="82"/>
    </row>
    <row r="2394" spans="1:6" s="5" customFormat="1" x14ac:dyDescent="0.25">
      <c r="A2394" s="12"/>
      <c r="F2394" s="82"/>
    </row>
    <row r="2395" spans="1:6" s="5" customFormat="1" x14ac:dyDescent="0.25">
      <c r="A2395" s="12"/>
      <c r="F2395" s="82"/>
    </row>
    <row r="2396" spans="1:6" s="5" customFormat="1" x14ac:dyDescent="0.25">
      <c r="A2396" s="12"/>
      <c r="F2396" s="82"/>
    </row>
    <row r="2397" spans="1:6" s="5" customFormat="1" x14ac:dyDescent="0.25">
      <c r="A2397" s="12"/>
      <c r="F2397" s="82"/>
    </row>
    <row r="2398" spans="1:6" s="5" customFormat="1" x14ac:dyDescent="0.25">
      <c r="A2398" s="12"/>
      <c r="F2398" s="82"/>
    </row>
    <row r="2399" spans="1:6" s="5" customFormat="1" x14ac:dyDescent="0.25">
      <c r="A2399" s="12"/>
      <c r="F2399" s="82"/>
    </row>
    <row r="2400" spans="1:6" s="5" customFormat="1" x14ac:dyDescent="0.25">
      <c r="A2400" s="12"/>
      <c r="F2400" s="82"/>
    </row>
    <row r="2401" spans="1:6" s="5" customFormat="1" x14ac:dyDescent="0.25">
      <c r="A2401" s="12"/>
      <c r="F2401" s="82"/>
    </row>
    <row r="2402" spans="1:6" s="5" customFormat="1" x14ac:dyDescent="0.25">
      <c r="A2402" s="12"/>
      <c r="F2402" s="82"/>
    </row>
    <row r="2403" spans="1:6" s="5" customFormat="1" x14ac:dyDescent="0.25">
      <c r="A2403" s="12"/>
      <c r="F2403" s="82"/>
    </row>
    <row r="2404" spans="1:6" s="5" customFormat="1" x14ac:dyDescent="0.25">
      <c r="A2404" s="12"/>
      <c r="F2404" s="82"/>
    </row>
    <row r="2405" spans="1:6" s="5" customFormat="1" x14ac:dyDescent="0.25">
      <c r="A2405" s="12"/>
      <c r="F2405" s="82"/>
    </row>
    <row r="2406" spans="1:6" s="5" customFormat="1" x14ac:dyDescent="0.25">
      <c r="A2406" s="12"/>
      <c r="F2406" s="82"/>
    </row>
    <row r="2407" spans="1:6" s="5" customFormat="1" x14ac:dyDescent="0.25">
      <c r="A2407" s="12"/>
      <c r="F2407" s="82"/>
    </row>
    <row r="2408" spans="1:6" s="5" customFormat="1" x14ac:dyDescent="0.25">
      <c r="A2408" s="12"/>
      <c r="F2408" s="82"/>
    </row>
    <row r="2409" spans="1:6" s="5" customFormat="1" x14ac:dyDescent="0.25">
      <c r="A2409" s="12"/>
      <c r="F2409" s="82"/>
    </row>
    <row r="2410" spans="1:6" s="5" customFormat="1" x14ac:dyDescent="0.25">
      <c r="A2410" s="12"/>
      <c r="F2410" s="82"/>
    </row>
    <row r="2411" spans="1:6" s="5" customFormat="1" x14ac:dyDescent="0.25">
      <c r="A2411" s="12"/>
      <c r="F2411" s="82"/>
    </row>
    <row r="2412" spans="1:6" s="5" customFormat="1" x14ac:dyDescent="0.25">
      <c r="A2412" s="12"/>
      <c r="F2412" s="82"/>
    </row>
    <row r="2413" spans="1:6" s="5" customFormat="1" x14ac:dyDescent="0.25">
      <c r="A2413" s="12"/>
      <c r="F2413" s="82"/>
    </row>
    <row r="2414" spans="1:6" s="5" customFormat="1" x14ac:dyDescent="0.25">
      <c r="A2414" s="12"/>
      <c r="F2414" s="82"/>
    </row>
    <row r="2415" spans="1:6" s="5" customFormat="1" x14ac:dyDescent="0.25">
      <c r="A2415" s="12"/>
      <c r="F2415" s="82"/>
    </row>
    <row r="2416" spans="1:6" s="5" customFormat="1" x14ac:dyDescent="0.25">
      <c r="A2416" s="12"/>
      <c r="F2416" s="82"/>
    </row>
    <row r="2417" spans="1:97" s="5" customFormat="1" x14ac:dyDescent="0.25">
      <c r="A2417" s="12"/>
      <c r="F2417" s="82"/>
    </row>
    <row r="2418" spans="1:97" s="5" customFormat="1" x14ac:dyDescent="0.25">
      <c r="A2418" s="12"/>
      <c r="F2418" s="82"/>
    </row>
    <row r="2419" spans="1:97" s="5" customFormat="1" x14ac:dyDescent="0.25">
      <c r="A2419" s="12"/>
      <c r="F2419" s="82"/>
    </row>
    <row r="2420" spans="1:97" s="5" customFormat="1" x14ac:dyDescent="0.25">
      <c r="A2420" s="12"/>
      <c r="F2420" s="82"/>
    </row>
    <row r="2421" spans="1:97" s="5" customFormat="1" x14ac:dyDescent="0.25">
      <c r="A2421" s="12"/>
      <c r="F2421" s="82"/>
    </row>
    <row r="2422" spans="1:97" s="5" customFormat="1" x14ac:dyDescent="0.25">
      <c r="A2422" s="12"/>
      <c r="F2422" s="82"/>
    </row>
    <row r="2423" spans="1:97" s="5" customFormat="1" x14ac:dyDescent="0.25">
      <c r="A2423" s="12"/>
      <c r="F2423" s="82"/>
    </row>
    <row r="2424" spans="1:97" s="5" customFormat="1" x14ac:dyDescent="0.25">
      <c r="A2424" s="12"/>
      <c r="B2424" s="6"/>
      <c r="C2424" s="6"/>
      <c r="D2424" s="6"/>
      <c r="E2424" s="6"/>
      <c r="F2424" s="83"/>
    </row>
    <row r="2425" spans="1:97" s="5" customFormat="1" x14ac:dyDescent="0.25">
      <c r="A2425" s="12"/>
      <c r="B2425" s="6"/>
      <c r="C2425" s="6"/>
      <c r="D2425" s="6"/>
      <c r="E2425" s="6"/>
      <c r="F2425" s="83"/>
    </row>
    <row r="2426" spans="1:97" s="6" customFormat="1" x14ac:dyDescent="0.25">
      <c r="A2426" s="12"/>
      <c r="F2426" s="83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</row>
    <row r="2427" spans="1:97" s="6" customFormat="1" x14ac:dyDescent="0.25">
      <c r="A2427" s="12"/>
      <c r="F2427" s="83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</row>
    <row r="2428" spans="1:97" s="6" customFormat="1" x14ac:dyDescent="0.25">
      <c r="A2428" s="12"/>
      <c r="F2428" s="83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</row>
    <row r="2429" spans="1:97" s="6" customFormat="1" x14ac:dyDescent="0.25">
      <c r="A2429" s="12"/>
      <c r="F2429" s="83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</row>
    <row r="2430" spans="1:97" s="6" customFormat="1" x14ac:dyDescent="0.25">
      <c r="A2430" s="12"/>
      <c r="F2430" s="83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</row>
    <row r="2431" spans="1:97" s="6" customFormat="1" x14ac:dyDescent="0.25">
      <c r="A2431" s="12"/>
      <c r="F2431" s="83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</row>
    <row r="2432" spans="1:97" s="6" customFormat="1" x14ac:dyDescent="0.25">
      <c r="A2432" s="12"/>
      <c r="F2432" s="83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</row>
    <row r="2433" spans="1:97" s="6" customFormat="1" x14ac:dyDescent="0.25">
      <c r="A2433" s="12"/>
      <c r="F2433" s="83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</row>
    <row r="2434" spans="1:97" s="6" customFormat="1" x14ac:dyDescent="0.25">
      <c r="A2434" s="12"/>
      <c r="F2434" s="83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</row>
    <row r="2435" spans="1:97" s="6" customFormat="1" x14ac:dyDescent="0.25">
      <c r="A2435" s="12"/>
      <c r="F2435" s="83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</row>
    <row r="2436" spans="1:97" s="6" customFormat="1" x14ac:dyDescent="0.25">
      <c r="A2436" s="12"/>
      <c r="F2436" s="83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</row>
    <row r="2437" spans="1:97" s="6" customFormat="1" x14ac:dyDescent="0.25">
      <c r="A2437" s="12"/>
      <c r="F2437" s="83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</row>
    <row r="2438" spans="1:97" s="6" customFormat="1" x14ac:dyDescent="0.25">
      <c r="A2438" s="12"/>
      <c r="F2438" s="83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</row>
    <row r="2439" spans="1:97" s="6" customFormat="1" x14ac:dyDescent="0.25">
      <c r="A2439" s="12"/>
      <c r="F2439" s="83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</row>
    <row r="2440" spans="1:97" s="6" customFormat="1" x14ac:dyDescent="0.25">
      <c r="A2440" s="12"/>
      <c r="F2440" s="83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</row>
    <row r="2441" spans="1:97" s="6" customFormat="1" x14ac:dyDescent="0.25">
      <c r="A2441" s="12"/>
      <c r="F2441" s="83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</row>
    <row r="2442" spans="1:97" s="6" customFormat="1" x14ac:dyDescent="0.25">
      <c r="A2442" s="12"/>
      <c r="F2442" s="83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</row>
    <row r="2443" spans="1:97" s="6" customFormat="1" x14ac:dyDescent="0.25">
      <c r="A2443" s="12"/>
      <c r="F2443" s="83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</row>
    <row r="2444" spans="1:97" s="6" customFormat="1" x14ac:dyDescent="0.25">
      <c r="A2444" s="12"/>
      <c r="F2444" s="83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</row>
    <row r="2445" spans="1:97" s="6" customFormat="1" x14ac:dyDescent="0.25">
      <c r="A2445" s="12"/>
      <c r="F2445" s="83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</row>
    <row r="2446" spans="1:97" s="6" customFormat="1" x14ac:dyDescent="0.25">
      <c r="A2446" s="12"/>
      <c r="F2446" s="83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</row>
    <row r="2447" spans="1:97" s="6" customFormat="1" x14ac:dyDescent="0.25">
      <c r="A2447" s="12"/>
      <c r="F2447" s="83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</row>
    <row r="2448" spans="1:97" s="6" customFormat="1" x14ac:dyDescent="0.25">
      <c r="A2448" s="12"/>
      <c r="F2448" s="83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</row>
    <row r="2449" spans="1:97" s="6" customFormat="1" x14ac:dyDescent="0.25">
      <c r="A2449" s="12"/>
      <c r="F2449" s="83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</row>
    <row r="2450" spans="1:97" s="6" customFormat="1" x14ac:dyDescent="0.25">
      <c r="A2450" s="12"/>
      <c r="F2450" s="83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</row>
    <row r="2451" spans="1:97" s="6" customFormat="1" x14ac:dyDescent="0.25">
      <c r="A2451" s="12"/>
      <c r="F2451" s="83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</row>
    <row r="2452" spans="1:97" s="6" customFormat="1" x14ac:dyDescent="0.25">
      <c r="A2452" s="12"/>
      <c r="F2452" s="83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</row>
    <row r="2453" spans="1:97" s="6" customFormat="1" x14ac:dyDescent="0.25">
      <c r="A2453" s="12"/>
      <c r="F2453" s="83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</row>
    <row r="2454" spans="1:97" s="6" customFormat="1" x14ac:dyDescent="0.25">
      <c r="A2454" s="12"/>
      <c r="F2454" s="83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</row>
    <row r="2455" spans="1:97" s="6" customFormat="1" x14ac:dyDescent="0.25">
      <c r="A2455" s="12"/>
      <c r="F2455" s="83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</row>
    <row r="2456" spans="1:97" s="6" customFormat="1" x14ac:dyDescent="0.25">
      <c r="A2456" s="12"/>
      <c r="F2456" s="83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</row>
    <row r="2457" spans="1:97" s="6" customFormat="1" x14ac:dyDescent="0.25">
      <c r="A2457" s="12"/>
      <c r="F2457" s="83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</row>
    <row r="2458" spans="1:97" s="6" customFormat="1" x14ac:dyDescent="0.25">
      <c r="A2458" s="12"/>
      <c r="F2458" s="83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</row>
    <row r="2459" spans="1:97" s="6" customFormat="1" x14ac:dyDescent="0.25">
      <c r="A2459" s="12"/>
      <c r="F2459" s="83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</row>
    <row r="2460" spans="1:97" s="6" customFormat="1" x14ac:dyDescent="0.25">
      <c r="A2460" s="12"/>
      <c r="F2460" s="83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</row>
    <row r="2461" spans="1:97" s="6" customFormat="1" x14ac:dyDescent="0.25">
      <c r="A2461" s="12"/>
      <c r="F2461" s="83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</row>
    <row r="2462" spans="1:97" s="6" customFormat="1" x14ac:dyDescent="0.25">
      <c r="A2462" s="12"/>
      <c r="F2462" s="83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</row>
    <row r="2463" spans="1:97" s="6" customFormat="1" x14ac:dyDescent="0.25">
      <c r="A2463" s="12"/>
      <c r="F2463" s="83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</row>
    <row r="2464" spans="1:97" s="6" customFormat="1" x14ac:dyDescent="0.25">
      <c r="A2464" s="12"/>
      <c r="F2464" s="83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</row>
    <row r="2465" spans="1:97" s="6" customFormat="1" x14ac:dyDescent="0.25">
      <c r="A2465" s="12"/>
      <c r="F2465" s="83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</row>
    <row r="2466" spans="1:97" s="6" customFormat="1" x14ac:dyDescent="0.25">
      <c r="A2466" s="12"/>
      <c r="F2466" s="83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</row>
    <row r="2467" spans="1:97" s="6" customFormat="1" x14ac:dyDescent="0.25">
      <c r="A2467" s="12"/>
      <c r="F2467" s="83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</row>
    <row r="2468" spans="1:97" s="6" customFormat="1" x14ac:dyDescent="0.25">
      <c r="A2468" s="12"/>
      <c r="F2468" s="83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</row>
    <row r="2469" spans="1:97" s="6" customFormat="1" x14ac:dyDescent="0.25">
      <c r="A2469" s="12"/>
      <c r="F2469" s="83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</row>
    <row r="2470" spans="1:97" s="6" customFormat="1" x14ac:dyDescent="0.25">
      <c r="A2470" s="12"/>
      <c r="F2470" s="83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</row>
    <row r="2471" spans="1:97" s="6" customFormat="1" x14ac:dyDescent="0.25">
      <c r="A2471" s="12"/>
      <c r="F2471" s="83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</row>
    <row r="2472" spans="1:97" s="6" customFormat="1" x14ac:dyDescent="0.25">
      <c r="A2472" s="12"/>
      <c r="F2472" s="83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</row>
    <row r="2473" spans="1:97" s="6" customFormat="1" x14ac:dyDescent="0.25">
      <c r="A2473" s="12"/>
      <c r="F2473" s="83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</row>
    <row r="2474" spans="1:97" s="6" customFormat="1" x14ac:dyDescent="0.25">
      <c r="A2474" s="12"/>
      <c r="F2474" s="83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</row>
    <row r="2475" spans="1:97" s="6" customFormat="1" x14ac:dyDescent="0.25">
      <c r="A2475" s="12"/>
      <c r="F2475" s="83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</row>
    <row r="2476" spans="1:97" s="6" customFormat="1" x14ac:dyDescent="0.25">
      <c r="A2476" s="12"/>
      <c r="F2476" s="83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</row>
    <row r="2477" spans="1:97" s="6" customFormat="1" x14ac:dyDescent="0.25">
      <c r="A2477" s="12"/>
      <c r="F2477" s="83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</row>
    <row r="2478" spans="1:97" s="6" customFormat="1" x14ac:dyDescent="0.25">
      <c r="A2478" s="12"/>
      <c r="F2478" s="83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</row>
    <row r="2479" spans="1:97" s="6" customFormat="1" x14ac:dyDescent="0.25">
      <c r="A2479" s="12"/>
      <c r="F2479" s="83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</row>
    <row r="2480" spans="1:97" s="6" customFormat="1" x14ac:dyDescent="0.25">
      <c r="A2480" s="12"/>
      <c r="F2480" s="83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</row>
    <row r="2481" spans="1:97" s="6" customFormat="1" x14ac:dyDescent="0.25">
      <c r="A2481" s="12"/>
      <c r="F2481" s="83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</row>
    <row r="2482" spans="1:97" s="6" customFormat="1" x14ac:dyDescent="0.25">
      <c r="A2482" s="12"/>
      <c r="F2482" s="83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</row>
    <row r="2483" spans="1:97" s="6" customFormat="1" x14ac:dyDescent="0.25">
      <c r="A2483" s="12"/>
      <c r="F2483" s="83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</row>
    <row r="2484" spans="1:97" s="6" customFormat="1" x14ac:dyDescent="0.25">
      <c r="A2484" s="12"/>
      <c r="F2484" s="83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</row>
    <row r="2485" spans="1:97" s="6" customFormat="1" x14ac:dyDescent="0.25">
      <c r="A2485" s="12"/>
      <c r="F2485" s="83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</row>
    <row r="2486" spans="1:97" s="6" customFormat="1" x14ac:dyDescent="0.25">
      <c r="A2486" s="12"/>
      <c r="F2486" s="83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</row>
    <row r="2487" spans="1:97" s="6" customFormat="1" x14ac:dyDescent="0.25">
      <c r="A2487" s="12"/>
      <c r="F2487" s="83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</row>
    <row r="2488" spans="1:97" s="6" customFormat="1" x14ac:dyDescent="0.25">
      <c r="A2488" s="12"/>
      <c r="F2488" s="83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</row>
    <row r="2489" spans="1:97" s="6" customFormat="1" x14ac:dyDescent="0.25">
      <c r="A2489" s="12"/>
      <c r="F2489" s="83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</row>
    <row r="2490" spans="1:97" s="6" customFormat="1" x14ac:dyDescent="0.25">
      <c r="A2490" s="12"/>
      <c r="F2490" s="83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</row>
    <row r="2491" spans="1:97" s="6" customFormat="1" x14ac:dyDescent="0.25">
      <c r="A2491" s="12"/>
      <c r="F2491" s="83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</row>
    <row r="2492" spans="1:97" s="6" customFormat="1" x14ac:dyDescent="0.25">
      <c r="A2492" s="12"/>
      <c r="F2492" s="83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</row>
    <row r="2493" spans="1:97" s="6" customFormat="1" x14ac:dyDescent="0.25">
      <c r="A2493" s="12"/>
      <c r="F2493" s="83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</row>
    <row r="2494" spans="1:97" s="6" customFormat="1" x14ac:dyDescent="0.25">
      <c r="A2494" s="12"/>
      <c r="F2494" s="83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</row>
    <row r="2495" spans="1:97" s="6" customFormat="1" x14ac:dyDescent="0.25">
      <c r="A2495" s="12"/>
      <c r="F2495" s="83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</row>
    <row r="2496" spans="1:97" s="6" customFormat="1" x14ac:dyDescent="0.25">
      <c r="A2496" s="12"/>
      <c r="F2496" s="83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</row>
    <row r="2497" spans="1:97" s="6" customFormat="1" x14ac:dyDescent="0.25">
      <c r="A2497" s="12"/>
      <c r="F2497" s="83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</row>
    <row r="2498" spans="1:97" s="6" customFormat="1" x14ac:dyDescent="0.25">
      <c r="A2498" s="12"/>
      <c r="F2498" s="83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</row>
    <row r="2499" spans="1:97" s="6" customFormat="1" x14ac:dyDescent="0.25">
      <c r="A2499" s="12"/>
      <c r="F2499" s="83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</row>
    <row r="2500" spans="1:97" s="6" customFormat="1" x14ac:dyDescent="0.25">
      <c r="A2500" s="12"/>
      <c r="F2500" s="83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</row>
    <row r="2501" spans="1:97" s="6" customFormat="1" x14ac:dyDescent="0.25">
      <c r="A2501" s="12"/>
      <c r="F2501" s="83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</row>
    <row r="2502" spans="1:97" s="6" customFormat="1" x14ac:dyDescent="0.25">
      <c r="A2502" s="12"/>
      <c r="F2502" s="83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</row>
    <row r="2503" spans="1:97" s="6" customFormat="1" x14ac:dyDescent="0.25">
      <c r="A2503" s="12"/>
      <c r="F2503" s="83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</row>
    <row r="2504" spans="1:97" s="6" customFormat="1" x14ac:dyDescent="0.25">
      <c r="A2504" s="12"/>
      <c r="F2504" s="83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</row>
    <row r="2505" spans="1:97" s="6" customFormat="1" x14ac:dyDescent="0.25">
      <c r="A2505" s="12"/>
      <c r="F2505" s="83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</row>
    <row r="2506" spans="1:97" s="6" customFormat="1" x14ac:dyDescent="0.25">
      <c r="A2506" s="12"/>
      <c r="F2506" s="83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</row>
    <row r="2507" spans="1:97" s="6" customFormat="1" x14ac:dyDescent="0.25">
      <c r="A2507" s="12"/>
      <c r="F2507" s="83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</row>
    <row r="2508" spans="1:97" s="6" customFormat="1" x14ac:dyDescent="0.25">
      <c r="A2508" s="12"/>
      <c r="F2508" s="83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</row>
    <row r="2509" spans="1:97" s="6" customFormat="1" x14ac:dyDescent="0.25">
      <c r="A2509" s="12"/>
      <c r="F2509" s="83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</row>
    <row r="2510" spans="1:97" s="6" customFormat="1" x14ac:dyDescent="0.25">
      <c r="A2510" s="12"/>
      <c r="F2510" s="83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</row>
    <row r="2511" spans="1:97" s="6" customFormat="1" x14ac:dyDescent="0.25">
      <c r="A2511" s="12"/>
      <c r="F2511" s="83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</row>
    <row r="2512" spans="1:97" s="6" customFormat="1" x14ac:dyDescent="0.25">
      <c r="A2512" s="12"/>
      <c r="F2512" s="83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</row>
    <row r="2513" spans="1:97" s="6" customFormat="1" x14ac:dyDescent="0.25">
      <c r="A2513" s="12"/>
      <c r="F2513" s="83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</row>
    <row r="2514" spans="1:97" s="6" customFormat="1" x14ac:dyDescent="0.25">
      <c r="A2514" s="12"/>
      <c r="F2514" s="83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</row>
    <row r="2515" spans="1:97" s="6" customFormat="1" x14ac:dyDescent="0.25">
      <c r="A2515" s="12"/>
      <c r="F2515" s="83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</row>
    <row r="2516" spans="1:97" s="6" customFormat="1" x14ac:dyDescent="0.25">
      <c r="A2516" s="12"/>
      <c r="F2516" s="83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</row>
    <row r="2517" spans="1:97" s="6" customFormat="1" x14ac:dyDescent="0.25">
      <c r="A2517" s="12"/>
      <c r="F2517" s="83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</row>
    <row r="2518" spans="1:97" s="6" customFormat="1" x14ac:dyDescent="0.25">
      <c r="A2518" s="12"/>
      <c r="F2518" s="83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</row>
    <row r="2519" spans="1:97" s="6" customFormat="1" x14ac:dyDescent="0.25">
      <c r="A2519" s="12"/>
      <c r="F2519" s="83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</row>
    <row r="2520" spans="1:97" s="6" customFormat="1" x14ac:dyDescent="0.25">
      <c r="A2520" s="12"/>
      <c r="F2520" s="83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</row>
    <row r="2521" spans="1:97" s="6" customFormat="1" x14ac:dyDescent="0.25">
      <c r="A2521" s="12"/>
      <c r="F2521" s="83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</row>
    <row r="2522" spans="1:97" s="6" customFormat="1" x14ac:dyDescent="0.25">
      <c r="A2522" s="12"/>
      <c r="F2522" s="83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</row>
    <row r="2523" spans="1:97" s="6" customFormat="1" x14ac:dyDescent="0.25">
      <c r="A2523" s="12"/>
      <c r="F2523" s="83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</row>
    <row r="2524" spans="1:97" s="6" customFormat="1" x14ac:dyDescent="0.25">
      <c r="A2524" s="12"/>
      <c r="F2524" s="83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</row>
    <row r="2525" spans="1:97" s="6" customFormat="1" x14ac:dyDescent="0.25">
      <c r="A2525" s="12"/>
      <c r="F2525" s="83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</row>
    <row r="2526" spans="1:97" s="6" customFormat="1" x14ac:dyDescent="0.25">
      <c r="A2526" s="12"/>
      <c r="F2526" s="83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</row>
    <row r="2527" spans="1:97" s="6" customFormat="1" x14ac:dyDescent="0.25">
      <c r="A2527" s="12"/>
      <c r="F2527" s="83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</row>
    <row r="2528" spans="1:97" s="6" customFormat="1" x14ac:dyDescent="0.25">
      <c r="A2528" s="12"/>
      <c r="F2528" s="83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</row>
    <row r="2529" spans="1:97" s="6" customFormat="1" x14ac:dyDescent="0.25">
      <c r="A2529" s="12"/>
      <c r="F2529" s="83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</row>
    <row r="2530" spans="1:97" s="6" customFormat="1" x14ac:dyDescent="0.25">
      <c r="A2530" s="12"/>
      <c r="F2530" s="83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</row>
    <row r="2531" spans="1:97" s="6" customFormat="1" x14ac:dyDescent="0.25">
      <c r="A2531" s="12"/>
      <c r="F2531" s="83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</row>
    <row r="2532" spans="1:97" s="6" customFormat="1" x14ac:dyDescent="0.25">
      <c r="A2532" s="12"/>
      <c r="F2532" s="83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</row>
    <row r="2533" spans="1:97" s="6" customFormat="1" x14ac:dyDescent="0.25">
      <c r="A2533" s="12"/>
      <c r="F2533" s="83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</row>
    <row r="2534" spans="1:97" s="6" customFormat="1" x14ac:dyDescent="0.25">
      <c r="A2534" s="12"/>
      <c r="F2534" s="83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</row>
    <row r="2535" spans="1:97" s="6" customFormat="1" x14ac:dyDescent="0.25">
      <c r="A2535" s="12"/>
      <c r="F2535" s="83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</row>
    <row r="2536" spans="1:97" s="6" customFormat="1" x14ac:dyDescent="0.25">
      <c r="A2536" s="12"/>
      <c r="F2536" s="83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</row>
    <row r="2537" spans="1:97" s="6" customFormat="1" x14ac:dyDescent="0.25">
      <c r="A2537" s="12"/>
      <c r="F2537" s="83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</row>
    <row r="2538" spans="1:97" s="6" customFormat="1" x14ac:dyDescent="0.25">
      <c r="A2538" s="12"/>
      <c r="F2538" s="83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</row>
    <row r="2539" spans="1:97" s="6" customFormat="1" x14ac:dyDescent="0.25">
      <c r="A2539" s="12"/>
      <c r="F2539" s="83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</row>
    <row r="2540" spans="1:97" s="6" customFormat="1" x14ac:dyDescent="0.25">
      <c r="A2540" s="12"/>
      <c r="F2540" s="83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</row>
    <row r="2541" spans="1:97" s="6" customFormat="1" x14ac:dyDescent="0.25">
      <c r="A2541" s="12"/>
      <c r="F2541" s="83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</row>
    <row r="2542" spans="1:97" s="6" customFormat="1" x14ac:dyDescent="0.25">
      <c r="A2542" s="12"/>
      <c r="F2542" s="83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</row>
    <row r="2543" spans="1:97" s="6" customFormat="1" x14ac:dyDescent="0.25">
      <c r="A2543" s="12"/>
      <c r="F2543" s="83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</row>
    <row r="2544" spans="1:97" s="6" customFormat="1" x14ac:dyDescent="0.25">
      <c r="A2544" s="12"/>
      <c r="F2544" s="83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</row>
    <row r="2545" spans="1:97" s="6" customFormat="1" x14ac:dyDescent="0.25">
      <c r="A2545" s="12"/>
      <c r="F2545" s="83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</row>
    <row r="2546" spans="1:97" s="6" customFormat="1" x14ac:dyDescent="0.25">
      <c r="A2546" s="12"/>
      <c r="F2546" s="83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</row>
    <row r="2547" spans="1:97" s="6" customFormat="1" x14ac:dyDescent="0.25">
      <c r="A2547" s="12"/>
      <c r="F2547" s="83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</row>
    <row r="2548" spans="1:97" s="6" customFormat="1" x14ac:dyDescent="0.25">
      <c r="A2548" s="12"/>
      <c r="F2548" s="83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</row>
    <row r="2549" spans="1:97" s="6" customFormat="1" x14ac:dyDescent="0.25">
      <c r="A2549" s="12"/>
      <c r="F2549" s="83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</row>
    <row r="2550" spans="1:97" s="6" customFormat="1" x14ac:dyDescent="0.25">
      <c r="A2550" s="12"/>
      <c r="F2550" s="83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</row>
    <row r="2551" spans="1:97" s="6" customFormat="1" x14ac:dyDescent="0.25">
      <c r="A2551" s="12"/>
      <c r="F2551" s="83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</row>
    <row r="2552" spans="1:97" s="6" customFormat="1" x14ac:dyDescent="0.25">
      <c r="A2552" s="12"/>
      <c r="F2552" s="83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</row>
    <row r="2553" spans="1:97" s="6" customFormat="1" x14ac:dyDescent="0.25">
      <c r="A2553" s="12"/>
      <c r="F2553" s="83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</row>
    <row r="2554" spans="1:97" s="6" customFormat="1" x14ac:dyDescent="0.25">
      <c r="A2554" s="12"/>
      <c r="F2554" s="83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</row>
    <row r="2555" spans="1:97" s="6" customFormat="1" x14ac:dyDescent="0.25">
      <c r="A2555" s="12"/>
      <c r="F2555" s="83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</row>
    <row r="2556" spans="1:97" s="6" customFormat="1" x14ac:dyDescent="0.25">
      <c r="A2556" s="12"/>
      <c r="F2556" s="83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</row>
    <row r="2557" spans="1:97" s="6" customFormat="1" x14ac:dyDescent="0.25">
      <c r="A2557" s="12"/>
      <c r="F2557" s="83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</row>
    <row r="2558" spans="1:97" s="6" customFormat="1" x14ac:dyDescent="0.25">
      <c r="A2558" s="12"/>
      <c r="F2558" s="83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</row>
    <row r="2559" spans="1:97" s="6" customFormat="1" x14ac:dyDescent="0.25">
      <c r="A2559" s="12"/>
      <c r="F2559" s="83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</row>
    <row r="2560" spans="1:97" s="6" customFormat="1" x14ac:dyDescent="0.25">
      <c r="A2560" s="12"/>
      <c r="F2560" s="83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</row>
    <row r="2561" spans="1:97" s="6" customFormat="1" x14ac:dyDescent="0.25">
      <c r="A2561" s="12"/>
      <c r="F2561" s="83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</row>
    <row r="2562" spans="1:97" s="6" customFormat="1" x14ac:dyDescent="0.25">
      <c r="A2562" s="12"/>
      <c r="F2562" s="83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</row>
    <row r="2563" spans="1:97" s="6" customFormat="1" x14ac:dyDescent="0.25">
      <c r="A2563" s="12"/>
      <c r="F2563" s="83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</row>
    <row r="2564" spans="1:97" s="6" customFormat="1" x14ac:dyDescent="0.25">
      <c r="A2564" s="12"/>
      <c r="F2564" s="83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</row>
    <row r="2565" spans="1:97" s="6" customFormat="1" x14ac:dyDescent="0.25">
      <c r="A2565" s="12"/>
      <c r="F2565" s="83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</row>
    <row r="2566" spans="1:97" s="6" customFormat="1" x14ac:dyDescent="0.25">
      <c r="A2566" s="12"/>
      <c r="F2566" s="83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</row>
    <row r="2567" spans="1:97" s="6" customFormat="1" x14ac:dyDescent="0.25">
      <c r="A2567" s="12"/>
      <c r="F2567" s="83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</row>
    <row r="2568" spans="1:97" s="6" customFormat="1" x14ac:dyDescent="0.25">
      <c r="A2568" s="12"/>
      <c r="F2568" s="83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</row>
    <row r="2569" spans="1:97" s="6" customFormat="1" x14ac:dyDescent="0.25">
      <c r="A2569" s="12"/>
      <c r="F2569" s="83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</row>
    <row r="2570" spans="1:97" s="6" customFormat="1" x14ac:dyDescent="0.25">
      <c r="A2570" s="12"/>
      <c r="F2570" s="83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</row>
    <row r="2571" spans="1:97" s="6" customFormat="1" x14ac:dyDescent="0.25">
      <c r="A2571" s="12"/>
      <c r="F2571" s="83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</row>
    <row r="2572" spans="1:97" s="6" customFormat="1" x14ac:dyDescent="0.25">
      <c r="A2572" s="12"/>
      <c r="F2572" s="83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</row>
    <row r="2573" spans="1:97" s="6" customFormat="1" x14ac:dyDescent="0.25">
      <c r="A2573" s="12"/>
      <c r="F2573" s="83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</row>
    <row r="2574" spans="1:97" s="6" customFormat="1" x14ac:dyDescent="0.25">
      <c r="A2574" s="12"/>
      <c r="F2574" s="83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</row>
    <row r="2575" spans="1:97" s="6" customFormat="1" x14ac:dyDescent="0.25">
      <c r="A2575" s="12"/>
      <c r="F2575" s="83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</row>
    <row r="2576" spans="1:97" s="6" customFormat="1" x14ac:dyDescent="0.25">
      <c r="A2576" s="12"/>
      <c r="F2576" s="83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</row>
    <row r="2577" spans="1:97" s="6" customFormat="1" x14ac:dyDescent="0.25">
      <c r="A2577" s="12"/>
      <c r="F2577" s="83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</row>
    <row r="2578" spans="1:97" s="6" customFormat="1" x14ac:dyDescent="0.25">
      <c r="A2578" s="12"/>
      <c r="F2578" s="83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</row>
    <row r="2579" spans="1:97" s="6" customFormat="1" x14ac:dyDescent="0.25">
      <c r="A2579" s="12"/>
      <c r="F2579" s="83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</row>
    <row r="2580" spans="1:97" s="6" customFormat="1" x14ac:dyDescent="0.25">
      <c r="A2580" s="12"/>
      <c r="F2580" s="83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</row>
    <row r="2581" spans="1:97" s="6" customFormat="1" x14ac:dyDescent="0.25">
      <c r="A2581" s="12"/>
      <c r="F2581" s="83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</row>
    <row r="2582" spans="1:97" s="6" customFormat="1" x14ac:dyDescent="0.25">
      <c r="A2582" s="12"/>
      <c r="F2582" s="83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</row>
    <row r="2583" spans="1:97" s="6" customFormat="1" x14ac:dyDescent="0.25">
      <c r="A2583" s="12"/>
      <c r="F2583" s="83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</row>
    <row r="2584" spans="1:97" s="6" customFormat="1" x14ac:dyDescent="0.25">
      <c r="A2584" s="12"/>
      <c r="F2584" s="83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</row>
    <row r="2585" spans="1:97" s="6" customFormat="1" x14ac:dyDescent="0.25">
      <c r="A2585" s="12"/>
      <c r="F2585" s="83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</row>
    <row r="2586" spans="1:97" s="6" customFormat="1" x14ac:dyDescent="0.25">
      <c r="A2586" s="12"/>
      <c r="F2586" s="83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</row>
    <row r="2587" spans="1:97" s="6" customFormat="1" x14ac:dyDescent="0.25">
      <c r="A2587" s="12"/>
      <c r="F2587" s="83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</row>
    <row r="2588" spans="1:97" s="6" customFormat="1" x14ac:dyDescent="0.25">
      <c r="A2588" s="12"/>
      <c r="F2588" s="83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</row>
    <row r="2589" spans="1:97" s="6" customFormat="1" x14ac:dyDescent="0.25">
      <c r="A2589" s="12"/>
      <c r="F2589" s="83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</row>
    <row r="2590" spans="1:97" s="6" customFormat="1" x14ac:dyDescent="0.25">
      <c r="A2590" s="12"/>
      <c r="F2590" s="83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</row>
    <row r="2591" spans="1:97" s="6" customFormat="1" x14ac:dyDescent="0.25">
      <c r="A2591" s="12"/>
      <c r="F2591" s="83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</row>
    <row r="2592" spans="1:97" s="6" customFormat="1" x14ac:dyDescent="0.25">
      <c r="A2592" s="12"/>
      <c r="F2592" s="83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</row>
    <row r="2593" spans="1:97" s="6" customFormat="1" x14ac:dyDescent="0.25">
      <c r="A2593" s="12"/>
      <c r="F2593" s="83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</row>
    <row r="2594" spans="1:97" s="6" customFormat="1" x14ac:dyDescent="0.25">
      <c r="A2594" s="12"/>
      <c r="F2594" s="83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</row>
    <row r="2595" spans="1:97" s="6" customFormat="1" x14ac:dyDescent="0.25">
      <c r="A2595" s="12"/>
      <c r="F2595" s="83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</row>
    <row r="2596" spans="1:97" s="6" customFormat="1" x14ac:dyDescent="0.25">
      <c r="A2596" s="12"/>
      <c r="F2596" s="83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</row>
    <row r="2597" spans="1:97" s="6" customFormat="1" x14ac:dyDescent="0.25">
      <c r="A2597" s="12"/>
      <c r="F2597" s="83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</row>
    <row r="2598" spans="1:97" s="6" customFormat="1" x14ac:dyDescent="0.25">
      <c r="A2598" s="12"/>
      <c r="F2598" s="83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</row>
    <row r="2599" spans="1:97" s="6" customFormat="1" x14ac:dyDescent="0.25">
      <c r="A2599" s="12"/>
      <c r="F2599" s="83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</row>
    <row r="2600" spans="1:97" s="6" customFormat="1" x14ac:dyDescent="0.25">
      <c r="A2600" s="12"/>
      <c r="F2600" s="83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</row>
    <row r="2601" spans="1:97" s="6" customFormat="1" x14ac:dyDescent="0.25">
      <c r="A2601" s="12"/>
      <c r="F2601" s="83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</row>
    <row r="2602" spans="1:97" s="6" customFormat="1" x14ac:dyDescent="0.25">
      <c r="A2602" s="12"/>
      <c r="F2602" s="83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</row>
    <row r="2603" spans="1:97" s="6" customFormat="1" x14ac:dyDescent="0.25">
      <c r="A2603" s="12"/>
      <c r="F2603" s="83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</row>
    <row r="2604" spans="1:97" s="6" customFormat="1" x14ac:dyDescent="0.25">
      <c r="A2604" s="12"/>
      <c r="F2604" s="83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</row>
    <row r="2605" spans="1:97" s="6" customFormat="1" x14ac:dyDescent="0.25">
      <c r="A2605" s="12"/>
      <c r="F2605" s="83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</row>
    <row r="2606" spans="1:97" s="6" customFormat="1" x14ac:dyDescent="0.25">
      <c r="A2606" s="12"/>
      <c r="F2606" s="83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</row>
    <row r="2607" spans="1:97" s="6" customFormat="1" x14ac:dyDescent="0.25">
      <c r="A2607" s="12"/>
      <c r="F2607" s="83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</row>
    <row r="2608" spans="1:97" s="6" customFormat="1" x14ac:dyDescent="0.25">
      <c r="A2608" s="12"/>
      <c r="F2608" s="83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</row>
    <row r="2609" spans="1:97" s="6" customFormat="1" x14ac:dyDescent="0.25">
      <c r="A2609" s="12"/>
      <c r="F2609" s="83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</row>
    <row r="2610" spans="1:97" s="6" customFormat="1" x14ac:dyDescent="0.25">
      <c r="A2610" s="12"/>
      <c r="F2610" s="83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</row>
    <row r="2611" spans="1:97" s="6" customFormat="1" x14ac:dyDescent="0.25">
      <c r="A2611" s="12"/>
      <c r="F2611" s="83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</row>
    <row r="2612" spans="1:97" s="6" customFormat="1" x14ac:dyDescent="0.25">
      <c r="A2612" s="12"/>
      <c r="F2612" s="83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</row>
    <row r="2613" spans="1:97" s="6" customFormat="1" x14ac:dyDescent="0.25">
      <c r="A2613" s="12"/>
      <c r="F2613" s="83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</row>
    <row r="2614" spans="1:97" s="6" customFormat="1" x14ac:dyDescent="0.25">
      <c r="A2614" s="12"/>
      <c r="F2614" s="83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</row>
    <row r="2615" spans="1:97" s="6" customFormat="1" x14ac:dyDescent="0.25">
      <c r="A2615" s="12"/>
      <c r="F2615" s="83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</row>
    <row r="2616" spans="1:97" s="6" customFormat="1" x14ac:dyDescent="0.25">
      <c r="A2616" s="12"/>
      <c r="F2616" s="83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</row>
    <row r="2617" spans="1:97" s="6" customFormat="1" x14ac:dyDescent="0.25">
      <c r="A2617" s="12"/>
      <c r="F2617" s="83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</row>
    <row r="2618" spans="1:97" s="6" customFormat="1" x14ac:dyDescent="0.25">
      <c r="A2618" s="12"/>
      <c r="F2618" s="83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</row>
    <row r="2619" spans="1:97" s="6" customFormat="1" x14ac:dyDescent="0.25">
      <c r="A2619" s="12"/>
      <c r="F2619" s="83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</row>
    <row r="2620" spans="1:97" s="6" customFormat="1" x14ac:dyDescent="0.25">
      <c r="A2620" s="12"/>
      <c r="F2620" s="83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</row>
    <row r="2621" spans="1:97" s="6" customFormat="1" x14ac:dyDescent="0.25">
      <c r="A2621" s="12"/>
      <c r="F2621" s="83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</row>
    <row r="2622" spans="1:97" s="6" customFormat="1" x14ac:dyDescent="0.25">
      <c r="A2622" s="12"/>
      <c r="F2622" s="83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</row>
    <row r="2623" spans="1:97" s="6" customFormat="1" x14ac:dyDescent="0.25">
      <c r="A2623" s="12"/>
      <c r="F2623" s="83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</row>
    <row r="2624" spans="1:97" s="6" customFormat="1" x14ac:dyDescent="0.25">
      <c r="A2624" s="12"/>
      <c r="F2624" s="83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</row>
    <row r="2625" spans="1:97" s="6" customFormat="1" x14ac:dyDescent="0.25">
      <c r="A2625" s="12"/>
      <c r="F2625" s="83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</row>
    <row r="2626" spans="1:97" s="6" customFormat="1" x14ac:dyDescent="0.25">
      <c r="A2626" s="12"/>
      <c r="F2626" s="83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</row>
    <row r="2627" spans="1:97" s="6" customFormat="1" x14ac:dyDescent="0.25">
      <c r="A2627" s="12"/>
      <c r="F2627" s="83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</row>
    <row r="2628" spans="1:97" s="6" customFormat="1" x14ac:dyDescent="0.25">
      <c r="A2628" s="12"/>
      <c r="F2628" s="83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</row>
    <row r="2629" spans="1:97" s="6" customFormat="1" x14ac:dyDescent="0.25">
      <c r="A2629" s="12"/>
      <c r="F2629" s="83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</row>
    <row r="2630" spans="1:97" s="6" customFormat="1" x14ac:dyDescent="0.25">
      <c r="A2630" s="12"/>
      <c r="F2630" s="83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</row>
    <row r="2631" spans="1:97" s="6" customFormat="1" x14ac:dyDescent="0.25">
      <c r="A2631" s="12"/>
      <c r="F2631" s="83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</row>
    <row r="2632" spans="1:97" s="6" customFormat="1" x14ac:dyDescent="0.25">
      <c r="A2632" s="12"/>
      <c r="F2632" s="83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</row>
    <row r="2633" spans="1:97" s="6" customFormat="1" x14ac:dyDescent="0.25">
      <c r="A2633" s="12"/>
      <c r="F2633" s="83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</row>
    <row r="2634" spans="1:97" s="6" customFormat="1" x14ac:dyDescent="0.25">
      <c r="A2634" s="12"/>
      <c r="F2634" s="83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</row>
    <row r="2635" spans="1:97" s="6" customFormat="1" x14ac:dyDescent="0.25">
      <c r="A2635" s="12"/>
      <c r="F2635" s="83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</row>
    <row r="2636" spans="1:97" s="6" customFormat="1" x14ac:dyDescent="0.25">
      <c r="A2636" s="12"/>
      <c r="F2636" s="83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</row>
    <row r="2637" spans="1:97" s="6" customFormat="1" x14ac:dyDescent="0.25">
      <c r="A2637" s="12"/>
      <c r="F2637" s="83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</row>
    <row r="2638" spans="1:97" s="6" customFormat="1" x14ac:dyDescent="0.25">
      <c r="A2638" s="12"/>
      <c r="F2638" s="83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</row>
    <row r="2639" spans="1:97" s="6" customFormat="1" x14ac:dyDescent="0.25">
      <c r="A2639" s="12"/>
      <c r="F2639" s="83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</row>
    <row r="2640" spans="1:97" s="6" customFormat="1" x14ac:dyDescent="0.25">
      <c r="A2640" s="12"/>
      <c r="F2640" s="83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</row>
    <row r="2641" spans="1:97" s="6" customFormat="1" x14ac:dyDescent="0.25">
      <c r="A2641" s="12"/>
      <c r="F2641" s="83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</row>
    <row r="2642" spans="1:97" s="6" customFormat="1" x14ac:dyDescent="0.25">
      <c r="A2642" s="12"/>
      <c r="F2642" s="83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</row>
    <row r="2643" spans="1:97" s="6" customFormat="1" x14ac:dyDescent="0.25">
      <c r="A2643" s="12"/>
      <c r="F2643" s="83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</row>
    <row r="2644" spans="1:97" s="6" customFormat="1" x14ac:dyDescent="0.25">
      <c r="A2644" s="12"/>
      <c r="F2644" s="83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</row>
    <row r="2645" spans="1:97" s="6" customFormat="1" x14ac:dyDescent="0.25">
      <c r="A2645" s="12"/>
      <c r="F2645" s="83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</row>
    <row r="2646" spans="1:97" s="6" customFormat="1" x14ac:dyDescent="0.25">
      <c r="A2646" s="12"/>
      <c r="F2646" s="83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</row>
    <row r="2647" spans="1:97" s="6" customFormat="1" x14ac:dyDescent="0.25">
      <c r="A2647" s="12"/>
      <c r="F2647" s="83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</row>
    <row r="2648" spans="1:97" s="6" customFormat="1" x14ac:dyDescent="0.25">
      <c r="A2648" s="12"/>
      <c r="F2648" s="83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</row>
    <row r="2649" spans="1:97" s="6" customFormat="1" x14ac:dyDescent="0.25">
      <c r="A2649" s="12"/>
      <c r="F2649" s="83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</row>
    <row r="2650" spans="1:97" s="6" customFormat="1" x14ac:dyDescent="0.25">
      <c r="A2650" s="12"/>
      <c r="F2650" s="83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</row>
    <row r="2651" spans="1:97" s="6" customFormat="1" x14ac:dyDescent="0.25">
      <c r="A2651" s="12"/>
      <c r="F2651" s="83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</row>
    <row r="2652" spans="1:97" s="6" customFormat="1" x14ac:dyDescent="0.25">
      <c r="A2652" s="12"/>
      <c r="F2652" s="83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</row>
    <row r="2653" spans="1:97" s="6" customFormat="1" x14ac:dyDescent="0.25">
      <c r="A2653" s="12"/>
      <c r="F2653" s="83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</row>
    <row r="2654" spans="1:97" s="6" customFormat="1" x14ac:dyDescent="0.25">
      <c r="A2654" s="12"/>
      <c r="F2654" s="83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</row>
    <row r="2655" spans="1:97" s="6" customFormat="1" x14ac:dyDescent="0.25">
      <c r="A2655" s="12"/>
      <c r="F2655" s="83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</row>
    <row r="2656" spans="1:97" s="6" customFormat="1" x14ac:dyDescent="0.25">
      <c r="A2656" s="12"/>
      <c r="F2656" s="83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</row>
    <row r="2657" spans="1:97" s="6" customFormat="1" x14ac:dyDescent="0.25">
      <c r="A2657" s="12"/>
      <c r="F2657" s="83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</row>
    <row r="2658" spans="1:97" s="6" customFormat="1" x14ac:dyDescent="0.25">
      <c r="A2658" s="12"/>
      <c r="F2658" s="83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</row>
    <row r="2659" spans="1:97" s="6" customFormat="1" x14ac:dyDescent="0.25">
      <c r="A2659" s="12"/>
      <c r="F2659" s="83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</row>
    <row r="2660" spans="1:97" s="6" customFormat="1" x14ac:dyDescent="0.25">
      <c r="A2660" s="12"/>
      <c r="F2660" s="83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</row>
    <row r="2661" spans="1:97" s="6" customFormat="1" x14ac:dyDescent="0.25">
      <c r="A2661" s="12"/>
      <c r="F2661" s="83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</row>
    <row r="2662" spans="1:97" s="6" customFormat="1" x14ac:dyDescent="0.25">
      <c r="A2662" s="12"/>
      <c r="F2662" s="83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</row>
    <row r="2663" spans="1:97" s="6" customFormat="1" x14ac:dyDescent="0.25">
      <c r="A2663" s="12"/>
      <c r="F2663" s="83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</row>
    <row r="2664" spans="1:97" s="6" customFormat="1" x14ac:dyDescent="0.25">
      <c r="A2664" s="12"/>
      <c r="F2664" s="83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</row>
    <row r="2665" spans="1:97" s="6" customFormat="1" x14ac:dyDescent="0.25">
      <c r="A2665" s="12"/>
      <c r="F2665" s="83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</row>
    <row r="2666" spans="1:97" s="6" customFormat="1" x14ac:dyDescent="0.25">
      <c r="A2666" s="12"/>
      <c r="F2666" s="83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</row>
    <row r="2667" spans="1:97" s="6" customFormat="1" x14ac:dyDescent="0.25">
      <c r="A2667" s="12"/>
      <c r="F2667" s="83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</row>
    <row r="2668" spans="1:97" s="6" customFormat="1" x14ac:dyDescent="0.25">
      <c r="A2668" s="12"/>
      <c r="F2668" s="83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</row>
    <row r="2669" spans="1:97" s="6" customFormat="1" x14ac:dyDescent="0.25">
      <c r="A2669" s="12"/>
      <c r="F2669" s="83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</row>
    <row r="2670" spans="1:97" s="6" customFormat="1" x14ac:dyDescent="0.25">
      <c r="A2670" s="12"/>
      <c r="F2670" s="83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</row>
    <row r="2671" spans="1:97" s="6" customFormat="1" x14ac:dyDescent="0.25">
      <c r="A2671" s="12"/>
      <c r="F2671" s="83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</row>
    <row r="2672" spans="1:97" s="6" customFormat="1" x14ac:dyDescent="0.25">
      <c r="A2672" s="12"/>
      <c r="F2672" s="83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</row>
    <row r="2673" spans="1:97" s="6" customFormat="1" x14ac:dyDescent="0.25">
      <c r="A2673" s="12"/>
      <c r="F2673" s="83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</row>
    <row r="2674" spans="1:97" s="6" customFormat="1" x14ac:dyDescent="0.25">
      <c r="A2674" s="12"/>
      <c r="F2674" s="83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</row>
    <row r="2675" spans="1:97" s="6" customFormat="1" x14ac:dyDescent="0.25">
      <c r="A2675" s="12"/>
      <c r="F2675" s="83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</row>
    <row r="2676" spans="1:97" s="6" customFormat="1" x14ac:dyDescent="0.25">
      <c r="A2676" s="12"/>
      <c r="F2676" s="83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</row>
    <row r="2677" spans="1:97" s="6" customFormat="1" x14ac:dyDescent="0.25">
      <c r="A2677" s="12"/>
      <c r="F2677" s="83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</row>
    <row r="2678" spans="1:97" s="6" customFormat="1" x14ac:dyDescent="0.25">
      <c r="A2678" s="12"/>
      <c r="F2678" s="83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</row>
    <row r="2679" spans="1:97" s="6" customFormat="1" x14ac:dyDescent="0.25">
      <c r="A2679" s="12"/>
      <c r="F2679" s="83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</row>
    <row r="2680" spans="1:97" s="6" customFormat="1" x14ac:dyDescent="0.25">
      <c r="A2680" s="12"/>
      <c r="F2680" s="83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</row>
    <row r="2681" spans="1:97" s="6" customFormat="1" x14ac:dyDescent="0.25">
      <c r="A2681" s="12"/>
      <c r="F2681" s="83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</row>
    <row r="2682" spans="1:97" s="6" customFormat="1" x14ac:dyDescent="0.25">
      <c r="A2682" s="12"/>
      <c r="F2682" s="83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</row>
    <row r="2683" spans="1:97" s="6" customFormat="1" x14ac:dyDescent="0.25">
      <c r="A2683" s="12"/>
      <c r="F2683" s="83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</row>
    <row r="2684" spans="1:97" s="6" customFormat="1" x14ac:dyDescent="0.25">
      <c r="A2684" s="12"/>
      <c r="F2684" s="83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</row>
    <row r="2685" spans="1:97" s="6" customFormat="1" x14ac:dyDescent="0.25">
      <c r="A2685" s="12"/>
      <c r="F2685" s="83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</row>
    <row r="2686" spans="1:97" s="6" customFormat="1" x14ac:dyDescent="0.25">
      <c r="A2686" s="12"/>
      <c r="F2686" s="83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</row>
    <row r="2687" spans="1:97" s="6" customFormat="1" x14ac:dyDescent="0.25">
      <c r="A2687" s="12"/>
      <c r="F2687" s="83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</row>
    <row r="2688" spans="1:97" s="6" customFormat="1" x14ac:dyDescent="0.25">
      <c r="A2688" s="12"/>
      <c r="F2688" s="83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</row>
    <row r="2689" spans="1:97" s="6" customFormat="1" x14ac:dyDescent="0.25">
      <c r="A2689" s="12"/>
      <c r="F2689" s="83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</row>
    <row r="2690" spans="1:97" s="6" customFormat="1" x14ac:dyDescent="0.25">
      <c r="A2690" s="12"/>
      <c r="F2690" s="83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</row>
    <row r="2691" spans="1:97" s="6" customFormat="1" x14ac:dyDescent="0.25">
      <c r="A2691" s="12"/>
      <c r="F2691" s="83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</row>
    <row r="2692" spans="1:97" s="6" customFormat="1" x14ac:dyDescent="0.25">
      <c r="A2692" s="12"/>
      <c r="F2692" s="83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</row>
    <row r="2693" spans="1:97" s="6" customFormat="1" x14ac:dyDescent="0.25">
      <c r="A2693" s="12"/>
      <c r="F2693" s="83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</row>
    <row r="2694" spans="1:97" s="6" customFormat="1" x14ac:dyDescent="0.25">
      <c r="A2694" s="12"/>
      <c r="F2694" s="83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</row>
    <row r="2695" spans="1:97" s="6" customFormat="1" x14ac:dyDescent="0.25">
      <c r="A2695" s="12"/>
      <c r="F2695" s="83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</row>
    <row r="2696" spans="1:97" s="6" customFormat="1" x14ac:dyDescent="0.25">
      <c r="A2696" s="12"/>
      <c r="F2696" s="83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</row>
    <row r="2697" spans="1:97" s="6" customFormat="1" x14ac:dyDescent="0.25">
      <c r="A2697" s="12"/>
      <c r="F2697" s="83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</row>
    <row r="2698" spans="1:97" s="6" customFormat="1" x14ac:dyDescent="0.25">
      <c r="A2698" s="12"/>
      <c r="F2698" s="83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</row>
    <row r="2699" spans="1:97" s="6" customFormat="1" x14ac:dyDescent="0.25">
      <c r="A2699" s="12"/>
      <c r="F2699" s="83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</row>
    <row r="2700" spans="1:97" s="6" customFormat="1" x14ac:dyDescent="0.25">
      <c r="A2700" s="12"/>
      <c r="F2700" s="83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</row>
    <row r="2701" spans="1:97" s="6" customFormat="1" x14ac:dyDescent="0.25">
      <c r="A2701" s="12"/>
      <c r="F2701" s="83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</row>
    <row r="2702" spans="1:97" s="6" customFormat="1" x14ac:dyDescent="0.25">
      <c r="A2702" s="12"/>
      <c r="F2702" s="83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</row>
    <row r="2703" spans="1:97" s="6" customFormat="1" x14ac:dyDescent="0.25">
      <c r="A2703" s="12"/>
      <c r="F2703" s="83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</row>
    <row r="2704" spans="1:97" s="6" customFormat="1" x14ac:dyDescent="0.25">
      <c r="A2704" s="12"/>
      <c r="F2704" s="83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</row>
    <row r="2705" spans="1:97" s="6" customFormat="1" x14ac:dyDescent="0.25">
      <c r="A2705" s="12"/>
      <c r="F2705" s="83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</row>
    <row r="2706" spans="1:97" s="6" customFormat="1" x14ac:dyDescent="0.25">
      <c r="A2706" s="12"/>
      <c r="F2706" s="83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</row>
    <row r="2707" spans="1:97" s="6" customFormat="1" x14ac:dyDescent="0.25">
      <c r="A2707" s="12"/>
      <c r="F2707" s="83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</row>
    <row r="2708" spans="1:97" s="6" customFormat="1" x14ac:dyDescent="0.25">
      <c r="A2708" s="12"/>
      <c r="F2708" s="83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</row>
    <row r="2709" spans="1:97" s="6" customFormat="1" x14ac:dyDescent="0.25">
      <c r="A2709" s="12"/>
      <c r="F2709" s="83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</row>
    <row r="2710" spans="1:97" s="6" customFormat="1" x14ac:dyDescent="0.25">
      <c r="A2710" s="12"/>
      <c r="F2710" s="83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</row>
    <row r="2711" spans="1:97" s="6" customFormat="1" x14ac:dyDescent="0.25">
      <c r="A2711" s="12"/>
      <c r="F2711" s="83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</row>
    <row r="2712" spans="1:97" s="6" customFormat="1" x14ac:dyDescent="0.25">
      <c r="A2712" s="12"/>
      <c r="F2712" s="83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</row>
    <row r="2713" spans="1:97" s="6" customFormat="1" x14ac:dyDescent="0.25">
      <c r="A2713" s="12"/>
      <c r="F2713" s="83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</row>
    <row r="2714" spans="1:97" s="6" customFormat="1" x14ac:dyDescent="0.25">
      <c r="A2714" s="12"/>
      <c r="F2714" s="83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</row>
    <row r="2715" spans="1:97" s="6" customFormat="1" x14ac:dyDescent="0.25">
      <c r="A2715" s="12"/>
      <c r="F2715" s="83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</row>
    <row r="2716" spans="1:97" s="6" customFormat="1" x14ac:dyDescent="0.25">
      <c r="A2716" s="12"/>
      <c r="F2716" s="83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</row>
    <row r="2717" spans="1:97" s="6" customFormat="1" x14ac:dyDescent="0.25">
      <c r="A2717" s="12"/>
      <c r="F2717" s="83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</row>
    <row r="2718" spans="1:97" s="6" customFormat="1" x14ac:dyDescent="0.25">
      <c r="A2718" s="12"/>
      <c r="F2718" s="83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</row>
    <row r="2719" spans="1:97" s="6" customFormat="1" x14ac:dyDescent="0.25">
      <c r="A2719" s="12"/>
      <c r="F2719" s="83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</row>
    <row r="2720" spans="1:97" s="6" customFormat="1" x14ac:dyDescent="0.25">
      <c r="A2720" s="12"/>
      <c r="F2720" s="83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</row>
    <row r="2721" spans="1:97" s="6" customFormat="1" x14ac:dyDescent="0.25">
      <c r="A2721" s="12"/>
      <c r="F2721" s="83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</row>
    <row r="2722" spans="1:97" s="6" customFormat="1" x14ac:dyDescent="0.25">
      <c r="A2722" s="12"/>
      <c r="F2722" s="83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</row>
    <row r="2723" spans="1:97" s="6" customFormat="1" x14ac:dyDescent="0.25">
      <c r="A2723" s="12"/>
      <c r="F2723" s="83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</row>
    <row r="2724" spans="1:97" s="6" customFormat="1" x14ac:dyDescent="0.25">
      <c r="A2724" s="12"/>
      <c r="F2724" s="83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</row>
    <row r="2725" spans="1:97" s="6" customFormat="1" x14ac:dyDescent="0.25">
      <c r="A2725" s="12"/>
      <c r="F2725" s="83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</row>
    <row r="2726" spans="1:97" s="6" customFormat="1" x14ac:dyDescent="0.25">
      <c r="A2726" s="12"/>
      <c r="F2726" s="83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</row>
    <row r="2727" spans="1:97" s="6" customFormat="1" x14ac:dyDescent="0.25">
      <c r="A2727" s="12"/>
      <c r="F2727" s="83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</row>
    <row r="2728" spans="1:97" s="6" customFormat="1" x14ac:dyDescent="0.25">
      <c r="A2728" s="12"/>
      <c r="F2728" s="83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</row>
    <row r="2729" spans="1:97" s="6" customFormat="1" x14ac:dyDescent="0.25">
      <c r="A2729" s="12"/>
      <c r="F2729" s="83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</row>
    <row r="2730" spans="1:97" s="6" customFormat="1" x14ac:dyDescent="0.25">
      <c r="A2730" s="12"/>
      <c r="F2730" s="83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</row>
    <row r="2731" spans="1:97" s="6" customFormat="1" x14ac:dyDescent="0.25">
      <c r="A2731" s="12"/>
      <c r="F2731" s="83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</row>
    <row r="2732" spans="1:97" s="6" customFormat="1" x14ac:dyDescent="0.25">
      <c r="A2732" s="12"/>
      <c r="F2732" s="83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</row>
    <row r="2733" spans="1:97" s="6" customFormat="1" x14ac:dyDescent="0.25">
      <c r="A2733" s="12"/>
      <c r="F2733" s="83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</row>
    <row r="2734" spans="1:97" s="6" customFormat="1" x14ac:dyDescent="0.25">
      <c r="A2734" s="12"/>
      <c r="F2734" s="83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</row>
    <row r="2735" spans="1:97" s="6" customFormat="1" x14ac:dyDescent="0.25">
      <c r="A2735" s="12"/>
      <c r="F2735" s="83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</row>
    <row r="2736" spans="1:97" s="6" customFormat="1" x14ac:dyDescent="0.25">
      <c r="A2736" s="12"/>
      <c r="F2736" s="83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</row>
    <row r="2737" spans="1:97" s="6" customFormat="1" x14ac:dyDescent="0.25">
      <c r="A2737" s="12"/>
      <c r="F2737" s="83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</row>
    <row r="2738" spans="1:97" s="6" customFormat="1" x14ac:dyDescent="0.25">
      <c r="A2738" s="12"/>
      <c r="F2738" s="83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</row>
    <row r="2739" spans="1:97" s="6" customFormat="1" x14ac:dyDescent="0.25">
      <c r="A2739" s="12"/>
      <c r="F2739" s="83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</row>
    <row r="2740" spans="1:97" s="6" customFormat="1" x14ac:dyDescent="0.25">
      <c r="A2740" s="12"/>
      <c r="F2740" s="83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</row>
    <row r="2741" spans="1:97" s="6" customFormat="1" x14ac:dyDescent="0.25">
      <c r="A2741" s="12"/>
      <c r="F2741" s="83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</row>
    <row r="2742" spans="1:97" s="6" customFormat="1" x14ac:dyDescent="0.25">
      <c r="A2742" s="12"/>
      <c r="F2742" s="83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</row>
    <row r="2743" spans="1:97" s="6" customFormat="1" x14ac:dyDescent="0.25">
      <c r="A2743" s="12"/>
      <c r="F2743" s="83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</row>
    <row r="2744" spans="1:97" s="6" customFormat="1" x14ac:dyDescent="0.25">
      <c r="A2744" s="12"/>
      <c r="F2744" s="83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</row>
    <row r="2745" spans="1:97" s="6" customFormat="1" x14ac:dyDescent="0.25">
      <c r="A2745" s="12"/>
      <c r="F2745" s="83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</row>
    <row r="2746" spans="1:97" s="6" customFormat="1" x14ac:dyDescent="0.25">
      <c r="A2746" s="12"/>
      <c r="F2746" s="83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</row>
    <row r="2747" spans="1:97" s="6" customFormat="1" x14ac:dyDescent="0.25">
      <c r="A2747" s="12"/>
      <c r="F2747" s="83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</row>
    <row r="2748" spans="1:97" s="6" customFormat="1" x14ac:dyDescent="0.25">
      <c r="A2748" s="12"/>
      <c r="F2748" s="83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</row>
    <row r="2749" spans="1:97" s="6" customFormat="1" x14ac:dyDescent="0.25">
      <c r="A2749" s="12"/>
      <c r="F2749" s="83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</row>
    <row r="2750" spans="1:97" s="6" customFormat="1" x14ac:dyDescent="0.25">
      <c r="A2750" s="12"/>
      <c r="F2750" s="83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</row>
    <row r="2751" spans="1:97" s="6" customFormat="1" x14ac:dyDescent="0.25">
      <c r="A2751" s="12"/>
      <c r="F2751" s="83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</row>
    <row r="2752" spans="1:97" s="6" customFormat="1" x14ac:dyDescent="0.25">
      <c r="A2752" s="12"/>
      <c r="F2752" s="83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</row>
    <row r="2753" spans="1:97" s="6" customFormat="1" x14ac:dyDescent="0.25">
      <c r="A2753" s="12"/>
      <c r="F2753" s="83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</row>
    <row r="2754" spans="1:97" s="6" customFormat="1" x14ac:dyDescent="0.25">
      <c r="A2754" s="12"/>
      <c r="F2754" s="83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</row>
    <row r="2755" spans="1:97" s="6" customFormat="1" x14ac:dyDescent="0.25">
      <c r="A2755" s="12"/>
      <c r="F2755" s="83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</row>
    <row r="2756" spans="1:97" s="6" customFormat="1" x14ac:dyDescent="0.25">
      <c r="A2756" s="12"/>
      <c r="F2756" s="83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</row>
    <row r="2757" spans="1:97" s="6" customFormat="1" x14ac:dyDescent="0.25">
      <c r="A2757" s="12"/>
      <c r="F2757" s="83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</row>
    <row r="2758" spans="1:97" s="6" customFormat="1" x14ac:dyDescent="0.25">
      <c r="A2758" s="12"/>
      <c r="F2758" s="83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</row>
    <row r="2759" spans="1:97" s="6" customFormat="1" x14ac:dyDescent="0.25">
      <c r="A2759" s="12"/>
      <c r="F2759" s="83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</row>
    <row r="2760" spans="1:97" s="6" customFormat="1" x14ac:dyDescent="0.25">
      <c r="A2760" s="12"/>
      <c r="F2760" s="83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</row>
    <row r="2761" spans="1:97" s="6" customFormat="1" x14ac:dyDescent="0.25">
      <c r="A2761" s="12"/>
      <c r="F2761" s="83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</row>
    <row r="2762" spans="1:97" s="6" customFormat="1" x14ac:dyDescent="0.25">
      <c r="A2762" s="12"/>
      <c r="F2762" s="83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</row>
    <row r="2763" spans="1:97" s="6" customFormat="1" x14ac:dyDescent="0.25">
      <c r="A2763" s="12"/>
      <c r="F2763" s="83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</row>
    <row r="2764" spans="1:97" s="6" customFormat="1" x14ac:dyDescent="0.25">
      <c r="A2764" s="12"/>
      <c r="F2764" s="83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</row>
    <row r="2765" spans="1:97" s="6" customFormat="1" x14ac:dyDescent="0.25">
      <c r="A2765" s="12"/>
      <c r="F2765" s="83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</row>
    <row r="2766" spans="1:97" s="6" customFormat="1" x14ac:dyDescent="0.25">
      <c r="A2766" s="12"/>
      <c r="F2766" s="83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</row>
    <row r="2767" spans="1:97" s="6" customFormat="1" x14ac:dyDescent="0.25">
      <c r="A2767" s="12"/>
      <c r="F2767" s="83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</row>
    <row r="2768" spans="1:97" s="6" customFormat="1" x14ac:dyDescent="0.25">
      <c r="A2768" s="12"/>
      <c r="F2768" s="83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</row>
    <row r="2769" spans="1:97" s="6" customFormat="1" x14ac:dyDescent="0.25">
      <c r="A2769" s="12"/>
      <c r="F2769" s="83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</row>
    <row r="2770" spans="1:97" s="6" customFormat="1" x14ac:dyDescent="0.25">
      <c r="A2770" s="12"/>
      <c r="F2770" s="83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</row>
    <row r="2771" spans="1:97" s="6" customFormat="1" x14ac:dyDescent="0.25">
      <c r="A2771" s="12"/>
      <c r="F2771" s="83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</row>
    <row r="2772" spans="1:97" s="6" customFormat="1" x14ac:dyDescent="0.25">
      <c r="A2772" s="12"/>
      <c r="F2772" s="83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</row>
    <row r="2773" spans="1:97" s="6" customFormat="1" x14ac:dyDescent="0.25">
      <c r="A2773" s="12"/>
      <c r="F2773" s="83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</row>
    <row r="2774" spans="1:97" s="6" customFormat="1" x14ac:dyDescent="0.25">
      <c r="A2774" s="12"/>
      <c r="F2774" s="83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</row>
    <row r="2775" spans="1:97" s="6" customFormat="1" x14ac:dyDescent="0.25">
      <c r="A2775" s="12"/>
      <c r="F2775" s="83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</row>
    <row r="2776" spans="1:97" s="6" customFormat="1" x14ac:dyDescent="0.25">
      <c r="A2776" s="12"/>
      <c r="F2776" s="83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</row>
    <row r="2777" spans="1:97" s="6" customFormat="1" x14ac:dyDescent="0.25">
      <c r="A2777" s="12"/>
      <c r="F2777" s="83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</row>
    <row r="2778" spans="1:97" s="6" customFormat="1" x14ac:dyDescent="0.25">
      <c r="A2778" s="12"/>
      <c r="F2778" s="83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</row>
    <row r="2779" spans="1:97" s="6" customFormat="1" x14ac:dyDescent="0.25">
      <c r="A2779" s="12"/>
      <c r="F2779" s="83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</row>
    <row r="2780" spans="1:97" s="6" customFormat="1" x14ac:dyDescent="0.25">
      <c r="A2780" s="12"/>
      <c r="F2780" s="83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</row>
    <row r="2781" spans="1:97" s="6" customFormat="1" x14ac:dyDescent="0.25">
      <c r="A2781" s="12"/>
      <c r="F2781" s="83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</row>
    <row r="2782" spans="1:97" s="6" customFormat="1" x14ac:dyDescent="0.25">
      <c r="A2782" s="12"/>
      <c r="F2782" s="83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</row>
    <row r="2783" spans="1:97" s="6" customFormat="1" x14ac:dyDescent="0.25">
      <c r="A2783" s="12"/>
      <c r="F2783" s="83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</row>
    <row r="2784" spans="1:97" s="6" customFormat="1" x14ac:dyDescent="0.25">
      <c r="A2784" s="12"/>
      <c r="F2784" s="83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</row>
    <row r="2785" spans="1:97" s="6" customFormat="1" x14ac:dyDescent="0.25">
      <c r="A2785" s="12"/>
      <c r="F2785" s="83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</row>
    <row r="2786" spans="1:97" s="6" customFormat="1" x14ac:dyDescent="0.25">
      <c r="A2786" s="12"/>
      <c r="F2786" s="83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</row>
    <row r="2787" spans="1:97" s="6" customFormat="1" x14ac:dyDescent="0.25">
      <c r="A2787" s="12"/>
      <c r="F2787" s="83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</row>
    <row r="2788" spans="1:97" s="6" customFormat="1" x14ac:dyDescent="0.25">
      <c r="A2788" s="12"/>
      <c r="F2788" s="83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</row>
    <row r="2789" spans="1:97" s="6" customFormat="1" x14ac:dyDescent="0.25">
      <c r="A2789" s="12"/>
      <c r="F2789" s="83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</row>
    <row r="2790" spans="1:97" s="6" customFormat="1" x14ac:dyDescent="0.25">
      <c r="A2790" s="12"/>
      <c r="F2790" s="83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</row>
    <row r="2791" spans="1:97" s="6" customFormat="1" x14ac:dyDescent="0.25">
      <c r="A2791" s="12"/>
      <c r="F2791" s="83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</row>
    <row r="2792" spans="1:97" s="6" customFormat="1" x14ac:dyDescent="0.25">
      <c r="A2792" s="12"/>
      <c r="F2792" s="83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</row>
    <row r="2793" spans="1:97" s="6" customFormat="1" x14ac:dyDescent="0.25">
      <c r="A2793" s="12"/>
      <c r="F2793" s="83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</row>
    <row r="2794" spans="1:97" s="6" customFormat="1" x14ac:dyDescent="0.25">
      <c r="A2794" s="12"/>
      <c r="F2794" s="83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</row>
    <row r="2795" spans="1:97" s="6" customFormat="1" x14ac:dyDescent="0.25">
      <c r="A2795" s="12"/>
      <c r="F2795" s="83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</row>
    <row r="2796" spans="1:97" s="6" customFormat="1" x14ac:dyDescent="0.25">
      <c r="A2796" s="12"/>
      <c r="F2796" s="83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</row>
    <row r="2797" spans="1:97" s="6" customFormat="1" x14ac:dyDescent="0.25">
      <c r="A2797" s="12"/>
      <c r="F2797" s="83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</row>
    <row r="2798" spans="1:97" s="6" customFormat="1" x14ac:dyDescent="0.25">
      <c r="A2798" s="12"/>
      <c r="F2798" s="83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</row>
    <row r="2799" spans="1:97" s="6" customFormat="1" x14ac:dyDescent="0.25">
      <c r="A2799" s="12"/>
      <c r="F2799" s="83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</row>
    <row r="2800" spans="1:97" s="6" customFormat="1" x14ac:dyDescent="0.25">
      <c r="A2800" s="12"/>
      <c r="F2800" s="83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</row>
    <row r="2801" spans="1:97" s="6" customFormat="1" x14ac:dyDescent="0.25">
      <c r="A2801" s="12"/>
      <c r="F2801" s="83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</row>
    <row r="2802" spans="1:97" s="6" customFormat="1" x14ac:dyDescent="0.25">
      <c r="A2802" s="12"/>
      <c r="F2802" s="83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</row>
    <row r="2803" spans="1:97" s="6" customFormat="1" x14ac:dyDescent="0.25">
      <c r="A2803" s="12"/>
      <c r="F2803" s="83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</row>
    <row r="2804" spans="1:97" s="6" customFormat="1" x14ac:dyDescent="0.25">
      <c r="A2804" s="12"/>
      <c r="F2804" s="83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</row>
    <row r="2805" spans="1:97" s="6" customFormat="1" x14ac:dyDescent="0.25">
      <c r="A2805" s="12"/>
      <c r="F2805" s="83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</row>
    <row r="2806" spans="1:97" s="6" customFormat="1" x14ac:dyDescent="0.25">
      <c r="A2806" s="12"/>
      <c r="F2806" s="83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</row>
    <row r="2807" spans="1:97" s="6" customFormat="1" x14ac:dyDescent="0.25">
      <c r="A2807" s="12"/>
      <c r="F2807" s="83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</row>
    <row r="2808" spans="1:97" s="6" customFormat="1" x14ac:dyDescent="0.25">
      <c r="A2808" s="12"/>
      <c r="F2808" s="83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</row>
    <row r="2809" spans="1:97" s="6" customFormat="1" x14ac:dyDescent="0.25">
      <c r="A2809" s="12"/>
      <c r="F2809" s="83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</row>
    <row r="2810" spans="1:97" s="6" customFormat="1" x14ac:dyDescent="0.25">
      <c r="A2810" s="12"/>
      <c r="F2810" s="83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</row>
    <row r="2811" spans="1:97" s="6" customFormat="1" x14ac:dyDescent="0.25">
      <c r="A2811" s="12"/>
      <c r="F2811" s="83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</row>
    <row r="2812" spans="1:97" s="6" customFormat="1" x14ac:dyDescent="0.25">
      <c r="A2812" s="12"/>
      <c r="F2812" s="83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</row>
    <row r="2813" spans="1:97" s="6" customFormat="1" x14ac:dyDescent="0.25">
      <c r="A2813" s="12"/>
      <c r="F2813" s="83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</row>
    <row r="2814" spans="1:97" s="6" customFormat="1" x14ac:dyDescent="0.25">
      <c r="A2814" s="12"/>
      <c r="F2814" s="83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</row>
    <row r="2815" spans="1:97" s="6" customFormat="1" x14ac:dyDescent="0.25">
      <c r="A2815" s="12"/>
      <c r="F2815" s="83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</row>
    <row r="2816" spans="1:97" s="6" customFormat="1" x14ac:dyDescent="0.25">
      <c r="A2816" s="12"/>
      <c r="F2816" s="83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</row>
    <row r="2817" spans="1:97" s="6" customFormat="1" x14ac:dyDescent="0.25">
      <c r="A2817" s="12"/>
      <c r="F2817" s="83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</row>
    <row r="2818" spans="1:97" s="6" customFormat="1" x14ac:dyDescent="0.25">
      <c r="A2818" s="12"/>
      <c r="F2818" s="83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</row>
    <row r="2819" spans="1:97" s="6" customFormat="1" x14ac:dyDescent="0.25">
      <c r="A2819" s="12"/>
      <c r="F2819" s="83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</row>
    <row r="2820" spans="1:97" s="6" customFormat="1" x14ac:dyDescent="0.25">
      <c r="A2820" s="12"/>
      <c r="F2820" s="83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</row>
    <row r="2821" spans="1:97" s="6" customFormat="1" x14ac:dyDescent="0.25">
      <c r="A2821" s="12"/>
      <c r="F2821" s="83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</row>
    <row r="2822" spans="1:97" s="6" customFormat="1" x14ac:dyDescent="0.25">
      <c r="A2822" s="12"/>
      <c r="F2822" s="83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</row>
    <row r="2823" spans="1:97" s="6" customFormat="1" x14ac:dyDescent="0.25">
      <c r="A2823" s="12"/>
      <c r="F2823" s="83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</row>
    <row r="2824" spans="1:97" s="6" customFormat="1" x14ac:dyDescent="0.25">
      <c r="A2824" s="12"/>
      <c r="F2824" s="83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</row>
    <row r="2825" spans="1:97" s="6" customFormat="1" x14ac:dyDescent="0.25">
      <c r="A2825" s="12"/>
      <c r="F2825" s="83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</row>
    <row r="2826" spans="1:97" s="6" customFormat="1" x14ac:dyDescent="0.25">
      <c r="A2826" s="12"/>
      <c r="F2826" s="83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</row>
    <row r="2827" spans="1:97" s="6" customFormat="1" x14ac:dyDescent="0.25">
      <c r="A2827" s="12"/>
      <c r="F2827" s="83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</row>
    <row r="2828" spans="1:97" s="6" customFormat="1" x14ac:dyDescent="0.25">
      <c r="A2828" s="12"/>
      <c r="F2828" s="83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</row>
    <row r="2829" spans="1:97" s="6" customFormat="1" x14ac:dyDescent="0.25">
      <c r="A2829" s="12"/>
      <c r="F2829" s="83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</row>
    <row r="2830" spans="1:97" s="6" customFormat="1" x14ac:dyDescent="0.25">
      <c r="A2830" s="12"/>
      <c r="F2830" s="83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</row>
    <row r="2831" spans="1:97" s="6" customFormat="1" x14ac:dyDescent="0.25">
      <c r="A2831" s="12"/>
      <c r="F2831" s="83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</row>
    <row r="2832" spans="1:97" s="6" customFormat="1" x14ac:dyDescent="0.25">
      <c r="A2832" s="12"/>
      <c r="F2832" s="83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</row>
    <row r="2833" spans="1:97" s="6" customFormat="1" x14ac:dyDescent="0.25">
      <c r="A2833" s="12"/>
      <c r="F2833" s="83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</row>
    <row r="2834" spans="1:97" s="6" customFormat="1" x14ac:dyDescent="0.25">
      <c r="A2834" s="12"/>
      <c r="F2834" s="83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</row>
    <row r="2835" spans="1:97" s="6" customFormat="1" x14ac:dyDescent="0.25">
      <c r="A2835" s="12"/>
      <c r="F2835" s="83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</row>
    <row r="2836" spans="1:97" s="6" customFormat="1" x14ac:dyDescent="0.25">
      <c r="A2836" s="12"/>
      <c r="F2836" s="83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</row>
    <row r="2837" spans="1:97" s="6" customFormat="1" x14ac:dyDescent="0.25">
      <c r="A2837" s="12"/>
      <c r="F2837" s="83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</row>
    <row r="2838" spans="1:97" s="6" customFormat="1" x14ac:dyDescent="0.25">
      <c r="A2838" s="12"/>
      <c r="F2838" s="83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</row>
    <row r="2839" spans="1:97" s="6" customFormat="1" x14ac:dyDescent="0.25">
      <c r="A2839" s="12"/>
      <c r="F2839" s="83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</row>
    <row r="2840" spans="1:97" s="6" customFormat="1" x14ac:dyDescent="0.25">
      <c r="A2840" s="12"/>
      <c r="F2840" s="83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</row>
    <row r="2841" spans="1:97" s="6" customFormat="1" x14ac:dyDescent="0.25">
      <c r="A2841" s="12"/>
      <c r="F2841" s="83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</row>
    <row r="2842" spans="1:97" s="6" customFormat="1" x14ac:dyDescent="0.25">
      <c r="A2842" s="12"/>
      <c r="F2842" s="83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</row>
    <row r="2843" spans="1:97" s="6" customFormat="1" x14ac:dyDescent="0.25">
      <c r="A2843" s="12"/>
      <c r="F2843" s="83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</row>
    <row r="2844" spans="1:97" s="6" customFormat="1" x14ac:dyDescent="0.25">
      <c r="A2844" s="12"/>
      <c r="F2844" s="83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</row>
    <row r="2845" spans="1:97" s="6" customFormat="1" x14ac:dyDescent="0.25">
      <c r="A2845" s="12"/>
      <c r="F2845" s="83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</row>
    <row r="2846" spans="1:97" s="6" customFormat="1" x14ac:dyDescent="0.25">
      <c r="A2846" s="12"/>
      <c r="F2846" s="83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</row>
    <row r="2847" spans="1:97" s="6" customFormat="1" x14ac:dyDescent="0.25">
      <c r="A2847" s="12"/>
      <c r="F2847" s="83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</row>
    <row r="2848" spans="1:97" s="6" customFormat="1" x14ac:dyDescent="0.25">
      <c r="A2848" s="12"/>
      <c r="F2848" s="83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</row>
    <row r="2849" spans="1:97" s="6" customFormat="1" x14ac:dyDescent="0.25">
      <c r="A2849" s="12"/>
      <c r="F2849" s="83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</row>
    <row r="2850" spans="1:97" s="6" customFormat="1" x14ac:dyDescent="0.25">
      <c r="A2850" s="12"/>
      <c r="F2850" s="83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</row>
    <row r="2851" spans="1:97" s="6" customFormat="1" x14ac:dyDescent="0.25">
      <c r="A2851" s="12"/>
      <c r="F2851" s="83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</row>
    <row r="2852" spans="1:97" s="6" customFormat="1" x14ac:dyDescent="0.25">
      <c r="A2852" s="12"/>
      <c r="F2852" s="83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</row>
    <row r="2853" spans="1:97" s="6" customFormat="1" x14ac:dyDescent="0.25">
      <c r="A2853" s="12"/>
      <c r="F2853" s="83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</row>
    <row r="2854" spans="1:97" s="6" customFormat="1" x14ac:dyDescent="0.25">
      <c r="A2854" s="12"/>
      <c r="F2854" s="83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</row>
    <row r="2855" spans="1:97" s="6" customFormat="1" x14ac:dyDescent="0.25">
      <c r="A2855" s="12"/>
      <c r="F2855" s="83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</row>
    <row r="2856" spans="1:97" s="6" customFormat="1" x14ac:dyDescent="0.25">
      <c r="A2856" s="12"/>
      <c r="F2856" s="83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</row>
    <row r="2857" spans="1:97" s="6" customFormat="1" x14ac:dyDescent="0.25">
      <c r="A2857" s="12"/>
      <c r="F2857" s="83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</row>
    <row r="2858" spans="1:97" s="6" customFormat="1" x14ac:dyDescent="0.25">
      <c r="A2858" s="12"/>
      <c r="F2858" s="83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</row>
    <row r="2859" spans="1:97" s="6" customFormat="1" x14ac:dyDescent="0.25">
      <c r="A2859" s="12"/>
      <c r="F2859" s="83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</row>
    <row r="2860" spans="1:97" s="6" customFormat="1" x14ac:dyDescent="0.25">
      <c r="A2860" s="12"/>
      <c r="F2860" s="83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</row>
    <row r="2861" spans="1:97" s="6" customFormat="1" x14ac:dyDescent="0.25">
      <c r="A2861" s="12"/>
      <c r="F2861" s="83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</row>
    <row r="2862" spans="1:97" s="6" customFormat="1" x14ac:dyDescent="0.25">
      <c r="A2862" s="12"/>
      <c r="F2862" s="83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</row>
    <row r="2863" spans="1:97" s="6" customFormat="1" x14ac:dyDescent="0.25">
      <c r="A2863" s="12"/>
      <c r="F2863" s="83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</row>
    <row r="2864" spans="1:97" s="6" customFormat="1" x14ac:dyDescent="0.25">
      <c r="A2864" s="12"/>
      <c r="F2864" s="83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</row>
    <row r="2865" spans="1:97" s="6" customFormat="1" x14ac:dyDescent="0.25">
      <c r="A2865" s="12"/>
      <c r="F2865" s="83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</row>
    <row r="2866" spans="1:97" s="6" customFormat="1" x14ac:dyDescent="0.25">
      <c r="A2866" s="12"/>
      <c r="F2866" s="83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</row>
    <row r="2867" spans="1:97" s="6" customFormat="1" x14ac:dyDescent="0.25">
      <c r="A2867" s="12"/>
      <c r="F2867" s="83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</row>
    <row r="2868" spans="1:97" s="6" customFormat="1" x14ac:dyDescent="0.25">
      <c r="A2868" s="12"/>
      <c r="F2868" s="83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</row>
    <row r="2869" spans="1:97" s="6" customFormat="1" x14ac:dyDescent="0.25">
      <c r="A2869" s="12"/>
      <c r="F2869" s="83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</row>
    <row r="2870" spans="1:97" s="6" customFormat="1" x14ac:dyDescent="0.25">
      <c r="A2870" s="12"/>
      <c r="F2870" s="83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</row>
    <row r="2871" spans="1:97" s="6" customFormat="1" x14ac:dyDescent="0.25">
      <c r="A2871" s="12"/>
      <c r="F2871" s="83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</row>
    <row r="2872" spans="1:97" s="6" customFormat="1" x14ac:dyDescent="0.25">
      <c r="A2872" s="12"/>
      <c r="F2872" s="83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</row>
    <row r="2873" spans="1:97" s="6" customFormat="1" x14ac:dyDescent="0.25">
      <c r="A2873" s="12"/>
      <c r="F2873" s="83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</row>
    <row r="2874" spans="1:97" s="6" customFormat="1" x14ac:dyDescent="0.25">
      <c r="A2874" s="12"/>
      <c r="F2874" s="83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</row>
    <row r="2875" spans="1:97" s="6" customFormat="1" x14ac:dyDescent="0.25">
      <c r="A2875" s="12"/>
      <c r="F2875" s="83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</row>
    <row r="2876" spans="1:97" s="6" customFormat="1" x14ac:dyDescent="0.25">
      <c r="A2876" s="12"/>
      <c r="F2876" s="83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</row>
    <row r="2877" spans="1:97" s="6" customFormat="1" x14ac:dyDescent="0.25">
      <c r="A2877" s="12"/>
      <c r="F2877" s="83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</row>
    <row r="2878" spans="1:97" s="6" customFormat="1" x14ac:dyDescent="0.25">
      <c r="A2878" s="12"/>
      <c r="F2878" s="83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</row>
    <row r="2879" spans="1:97" s="6" customFormat="1" x14ac:dyDescent="0.25">
      <c r="A2879" s="12"/>
      <c r="F2879" s="83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</row>
    <row r="2880" spans="1:97" s="6" customFormat="1" x14ac:dyDescent="0.25">
      <c r="A2880" s="12"/>
      <c r="F2880" s="83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</row>
    <row r="2881" spans="1:97" s="6" customFormat="1" x14ac:dyDescent="0.25">
      <c r="A2881" s="12"/>
      <c r="F2881" s="83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</row>
    <row r="2882" spans="1:97" s="6" customFormat="1" x14ac:dyDescent="0.25">
      <c r="A2882" s="12"/>
      <c r="F2882" s="83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</row>
    <row r="2883" spans="1:97" s="6" customFormat="1" x14ac:dyDescent="0.25">
      <c r="A2883" s="12"/>
      <c r="F2883" s="83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</row>
    <row r="2884" spans="1:97" s="6" customFormat="1" x14ac:dyDescent="0.25">
      <c r="A2884" s="12"/>
      <c r="F2884" s="83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</row>
    <row r="2885" spans="1:97" s="6" customFormat="1" x14ac:dyDescent="0.25">
      <c r="A2885" s="12"/>
      <c r="F2885" s="83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</row>
    <row r="2886" spans="1:97" s="6" customFormat="1" x14ac:dyDescent="0.25">
      <c r="A2886" s="12"/>
      <c r="F2886" s="83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</row>
    <row r="2887" spans="1:97" s="6" customFormat="1" x14ac:dyDescent="0.25">
      <c r="A2887" s="12"/>
      <c r="F2887" s="83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</row>
    <row r="2888" spans="1:97" s="6" customFormat="1" x14ac:dyDescent="0.25">
      <c r="A2888" s="12"/>
      <c r="F2888" s="83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</row>
    <row r="2889" spans="1:97" s="6" customFormat="1" x14ac:dyDescent="0.25">
      <c r="A2889" s="12"/>
      <c r="F2889" s="83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</row>
    <row r="2890" spans="1:97" s="6" customFormat="1" x14ac:dyDescent="0.25">
      <c r="A2890" s="12"/>
      <c r="F2890" s="83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</row>
    <row r="2891" spans="1:97" s="6" customFormat="1" x14ac:dyDescent="0.25">
      <c r="A2891" s="12"/>
      <c r="F2891" s="83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</row>
    <row r="2892" spans="1:97" s="6" customFormat="1" x14ac:dyDescent="0.25">
      <c r="A2892" s="12"/>
      <c r="F2892" s="83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</row>
    <row r="2893" spans="1:97" s="6" customFormat="1" x14ac:dyDescent="0.25">
      <c r="A2893" s="12"/>
      <c r="F2893" s="83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</row>
    <row r="2894" spans="1:97" s="6" customFormat="1" x14ac:dyDescent="0.25">
      <c r="A2894" s="12"/>
      <c r="F2894" s="83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</row>
    <row r="2895" spans="1:97" s="6" customFormat="1" x14ac:dyDescent="0.25">
      <c r="A2895" s="12"/>
      <c r="F2895" s="83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</row>
    <row r="2896" spans="1:97" s="6" customFormat="1" x14ac:dyDescent="0.25">
      <c r="A2896" s="12"/>
      <c r="F2896" s="83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</row>
    <row r="2897" spans="1:97" s="6" customFormat="1" x14ac:dyDescent="0.25">
      <c r="A2897" s="12"/>
      <c r="F2897" s="83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</row>
    <row r="2898" spans="1:97" s="6" customFormat="1" x14ac:dyDescent="0.25">
      <c r="A2898" s="12"/>
      <c r="F2898" s="83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</row>
    <row r="2899" spans="1:97" s="6" customFormat="1" x14ac:dyDescent="0.25">
      <c r="A2899" s="12"/>
      <c r="F2899" s="83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</row>
    <row r="2900" spans="1:97" s="6" customFormat="1" x14ac:dyDescent="0.25">
      <c r="A2900" s="12"/>
      <c r="F2900" s="83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</row>
    <row r="2901" spans="1:97" s="6" customFormat="1" x14ac:dyDescent="0.25">
      <c r="A2901" s="12"/>
      <c r="F2901" s="83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</row>
    <row r="2902" spans="1:97" s="6" customFormat="1" x14ac:dyDescent="0.25">
      <c r="A2902" s="12"/>
      <c r="F2902" s="83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</row>
    <row r="2903" spans="1:97" s="6" customFormat="1" x14ac:dyDescent="0.25">
      <c r="A2903" s="12"/>
      <c r="F2903" s="83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</row>
    <row r="2904" spans="1:97" s="6" customFormat="1" x14ac:dyDescent="0.25">
      <c r="A2904" s="12"/>
      <c r="F2904" s="83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</row>
    <row r="2905" spans="1:97" s="6" customFormat="1" x14ac:dyDescent="0.25">
      <c r="A2905" s="12"/>
      <c r="F2905" s="83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</row>
    <row r="2906" spans="1:97" s="6" customFormat="1" x14ac:dyDescent="0.25">
      <c r="A2906" s="12"/>
      <c r="F2906" s="83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</row>
    <row r="2907" spans="1:97" s="6" customFormat="1" x14ac:dyDescent="0.25">
      <c r="A2907" s="12"/>
      <c r="F2907" s="83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</row>
    <row r="2908" spans="1:97" s="6" customFormat="1" x14ac:dyDescent="0.25">
      <c r="A2908" s="12"/>
      <c r="F2908" s="83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</row>
    <row r="2909" spans="1:97" s="6" customFormat="1" x14ac:dyDescent="0.25">
      <c r="A2909" s="12"/>
      <c r="F2909" s="83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</row>
    <row r="2910" spans="1:97" s="6" customFormat="1" x14ac:dyDescent="0.25">
      <c r="A2910" s="12"/>
      <c r="F2910" s="83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</row>
    <row r="2911" spans="1:97" s="6" customFormat="1" x14ac:dyDescent="0.25">
      <c r="A2911" s="12"/>
      <c r="F2911" s="83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</row>
    <row r="2912" spans="1:97" s="6" customFormat="1" x14ac:dyDescent="0.25">
      <c r="A2912" s="12"/>
      <c r="F2912" s="83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</row>
    <row r="2913" spans="1:97" s="6" customFormat="1" x14ac:dyDescent="0.25">
      <c r="A2913" s="12"/>
      <c r="F2913" s="83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</row>
    <row r="2914" spans="1:97" s="6" customFormat="1" x14ac:dyDescent="0.25">
      <c r="A2914" s="12"/>
      <c r="F2914" s="83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</row>
    <row r="2915" spans="1:97" s="6" customFormat="1" x14ac:dyDescent="0.25">
      <c r="A2915" s="12"/>
      <c r="F2915" s="83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</row>
    <row r="2916" spans="1:97" s="6" customFormat="1" x14ac:dyDescent="0.25">
      <c r="A2916" s="12"/>
      <c r="F2916" s="83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</row>
    <row r="2917" spans="1:97" s="6" customFormat="1" x14ac:dyDescent="0.25">
      <c r="A2917" s="12"/>
      <c r="F2917" s="83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</row>
    <row r="2918" spans="1:97" s="6" customFormat="1" x14ac:dyDescent="0.25">
      <c r="A2918" s="12"/>
      <c r="F2918" s="83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</row>
    <row r="2919" spans="1:97" s="6" customFormat="1" x14ac:dyDescent="0.25">
      <c r="A2919" s="12"/>
      <c r="F2919" s="83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</row>
    <row r="2920" spans="1:97" s="6" customFormat="1" x14ac:dyDescent="0.25">
      <c r="A2920" s="12"/>
      <c r="F2920" s="83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</row>
    <row r="2921" spans="1:97" s="6" customFormat="1" x14ac:dyDescent="0.25">
      <c r="A2921" s="12"/>
      <c r="F2921" s="83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</row>
    <row r="2922" spans="1:97" s="6" customFormat="1" x14ac:dyDescent="0.25">
      <c r="A2922" s="12"/>
      <c r="F2922" s="83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</row>
    <row r="2923" spans="1:97" s="6" customFormat="1" x14ac:dyDescent="0.25">
      <c r="A2923" s="12"/>
      <c r="F2923" s="83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</row>
    <row r="2924" spans="1:97" s="6" customFormat="1" x14ac:dyDescent="0.25">
      <c r="A2924" s="12"/>
      <c r="F2924" s="83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</row>
    <row r="2925" spans="1:97" s="6" customFormat="1" x14ac:dyDescent="0.25">
      <c r="A2925" s="12"/>
      <c r="F2925" s="83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</row>
    <row r="2926" spans="1:97" s="6" customFormat="1" x14ac:dyDescent="0.25">
      <c r="A2926" s="12"/>
      <c r="F2926" s="83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</row>
    <row r="2927" spans="1:97" s="6" customFormat="1" x14ac:dyDescent="0.25">
      <c r="A2927" s="12"/>
      <c r="F2927" s="83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</row>
    <row r="2928" spans="1:97" s="6" customFormat="1" x14ac:dyDescent="0.25">
      <c r="A2928" s="12"/>
      <c r="F2928" s="83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</row>
    <row r="2929" spans="1:97" s="6" customFormat="1" x14ac:dyDescent="0.25">
      <c r="A2929" s="12"/>
      <c r="F2929" s="83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</row>
    <row r="2930" spans="1:97" s="6" customFormat="1" x14ac:dyDescent="0.25">
      <c r="A2930" s="12"/>
      <c r="F2930" s="83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</row>
    <row r="2931" spans="1:97" s="6" customFormat="1" x14ac:dyDescent="0.25">
      <c r="A2931" s="12"/>
      <c r="F2931" s="83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</row>
    <row r="2932" spans="1:97" s="6" customFormat="1" x14ac:dyDescent="0.25">
      <c r="A2932" s="12"/>
      <c r="F2932" s="83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</row>
    <row r="2933" spans="1:97" s="6" customFormat="1" x14ac:dyDescent="0.25">
      <c r="A2933" s="12"/>
      <c r="F2933" s="83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</row>
    <row r="2934" spans="1:97" s="6" customFormat="1" x14ac:dyDescent="0.25">
      <c r="A2934" s="12"/>
      <c r="F2934" s="83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</row>
    <row r="2935" spans="1:97" s="6" customFormat="1" x14ac:dyDescent="0.25">
      <c r="A2935" s="12"/>
      <c r="F2935" s="83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</row>
    <row r="2936" spans="1:97" s="6" customFormat="1" x14ac:dyDescent="0.25">
      <c r="A2936" s="12"/>
      <c r="F2936" s="83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</row>
    <row r="2937" spans="1:97" s="6" customFormat="1" x14ac:dyDescent="0.25">
      <c r="A2937" s="12"/>
      <c r="F2937" s="83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</row>
    <row r="2938" spans="1:97" s="6" customFormat="1" x14ac:dyDescent="0.25">
      <c r="A2938" s="12"/>
      <c r="F2938" s="83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</row>
    <row r="2939" spans="1:97" s="6" customFormat="1" x14ac:dyDescent="0.25">
      <c r="A2939" s="12"/>
      <c r="F2939" s="83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</row>
    <row r="2940" spans="1:97" s="6" customFormat="1" x14ac:dyDescent="0.25">
      <c r="A2940" s="12"/>
      <c r="F2940" s="83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</row>
    <row r="2941" spans="1:97" s="6" customFormat="1" x14ac:dyDescent="0.25">
      <c r="A2941" s="12"/>
      <c r="F2941" s="83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</row>
    <row r="2942" spans="1:97" s="6" customFormat="1" x14ac:dyDescent="0.25">
      <c r="A2942" s="12"/>
      <c r="F2942" s="83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</row>
    <row r="2943" spans="1:97" s="6" customFormat="1" x14ac:dyDescent="0.25">
      <c r="A2943" s="12"/>
      <c r="F2943" s="83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</row>
    <row r="2944" spans="1:97" s="6" customFormat="1" x14ac:dyDescent="0.25">
      <c r="A2944" s="12"/>
      <c r="F2944" s="83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</row>
    <row r="2945" spans="1:97" s="6" customFormat="1" x14ac:dyDescent="0.25">
      <c r="A2945" s="12"/>
      <c r="F2945" s="83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</row>
    <row r="2946" spans="1:97" s="6" customFormat="1" x14ac:dyDescent="0.25">
      <c r="A2946" s="12"/>
      <c r="F2946" s="83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</row>
    <row r="2947" spans="1:97" s="6" customFormat="1" x14ac:dyDescent="0.25">
      <c r="A2947" s="12"/>
      <c r="F2947" s="83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</row>
    <row r="2948" spans="1:97" s="6" customFormat="1" x14ac:dyDescent="0.25">
      <c r="A2948" s="12"/>
      <c r="F2948" s="83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</row>
    <row r="2949" spans="1:97" s="6" customFormat="1" x14ac:dyDescent="0.25">
      <c r="A2949" s="12"/>
      <c r="F2949" s="83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</row>
    <row r="2950" spans="1:97" s="6" customFormat="1" x14ac:dyDescent="0.25">
      <c r="A2950" s="12"/>
      <c r="F2950" s="83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</row>
    <row r="2951" spans="1:97" s="6" customFormat="1" x14ac:dyDescent="0.25">
      <c r="A2951" s="12"/>
      <c r="F2951" s="83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</row>
    <row r="2952" spans="1:97" s="6" customFormat="1" x14ac:dyDescent="0.25">
      <c r="A2952" s="12"/>
      <c r="F2952" s="83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</row>
    <row r="2953" spans="1:97" s="6" customFormat="1" x14ac:dyDescent="0.25">
      <c r="A2953" s="12"/>
      <c r="F2953" s="83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</row>
    <row r="2954" spans="1:97" s="6" customFormat="1" x14ac:dyDescent="0.25">
      <c r="A2954" s="12"/>
      <c r="F2954" s="83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</row>
    <row r="2955" spans="1:97" s="6" customFormat="1" x14ac:dyDescent="0.25">
      <c r="A2955" s="12"/>
      <c r="F2955" s="83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</row>
    <row r="2956" spans="1:97" s="6" customFormat="1" x14ac:dyDescent="0.25">
      <c r="A2956" s="12"/>
      <c r="F2956" s="83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</row>
    <row r="2957" spans="1:97" s="6" customFormat="1" x14ac:dyDescent="0.25">
      <c r="A2957" s="12"/>
      <c r="F2957" s="83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</row>
    <row r="2958" spans="1:97" s="6" customFormat="1" x14ac:dyDescent="0.25">
      <c r="A2958" s="12"/>
      <c r="F2958" s="83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</row>
    <row r="2959" spans="1:97" s="6" customFormat="1" x14ac:dyDescent="0.25">
      <c r="A2959" s="12"/>
      <c r="F2959" s="83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</row>
    <row r="2960" spans="1:97" s="6" customFormat="1" x14ac:dyDescent="0.25">
      <c r="A2960" s="12"/>
      <c r="F2960" s="83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</row>
    <row r="2961" spans="1:97" s="6" customFormat="1" x14ac:dyDescent="0.25">
      <c r="A2961" s="12"/>
      <c r="F2961" s="83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</row>
    <row r="2962" spans="1:97" s="6" customFormat="1" x14ac:dyDescent="0.25">
      <c r="A2962" s="12"/>
      <c r="F2962" s="83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</row>
    <row r="2963" spans="1:97" s="6" customFormat="1" x14ac:dyDescent="0.25">
      <c r="A2963" s="12"/>
      <c r="F2963" s="83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</row>
    <row r="2964" spans="1:97" s="6" customFormat="1" x14ac:dyDescent="0.25">
      <c r="A2964" s="12"/>
      <c r="F2964" s="83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</row>
    <row r="2965" spans="1:97" s="6" customFormat="1" x14ac:dyDescent="0.25">
      <c r="A2965" s="12"/>
      <c r="F2965" s="83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</row>
    <row r="2966" spans="1:97" s="6" customFormat="1" x14ac:dyDescent="0.25">
      <c r="A2966" s="12"/>
      <c r="F2966" s="83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</row>
    <row r="2967" spans="1:97" s="6" customFormat="1" x14ac:dyDescent="0.25">
      <c r="A2967" s="12"/>
      <c r="F2967" s="83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</row>
    <row r="2968" spans="1:97" s="6" customFormat="1" x14ac:dyDescent="0.25">
      <c r="A2968" s="12"/>
      <c r="F2968" s="83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</row>
    <row r="2969" spans="1:97" s="6" customFormat="1" x14ac:dyDescent="0.25">
      <c r="A2969" s="12"/>
      <c r="F2969" s="83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</row>
    <row r="2970" spans="1:97" s="6" customFormat="1" x14ac:dyDescent="0.25">
      <c r="A2970" s="12"/>
      <c r="F2970" s="83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</row>
    <row r="2971" spans="1:97" s="6" customFormat="1" x14ac:dyDescent="0.25">
      <c r="A2971" s="12"/>
      <c r="F2971" s="83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</row>
    <row r="2972" spans="1:97" s="6" customFormat="1" x14ac:dyDescent="0.25">
      <c r="A2972" s="12"/>
      <c r="F2972" s="83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</row>
    <row r="2973" spans="1:97" s="6" customFormat="1" x14ac:dyDescent="0.25">
      <c r="A2973" s="12"/>
      <c r="F2973" s="83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</row>
    <row r="2974" spans="1:97" s="6" customFormat="1" x14ac:dyDescent="0.25">
      <c r="A2974" s="12"/>
      <c r="F2974" s="83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</row>
    <row r="2975" spans="1:97" s="6" customFormat="1" x14ac:dyDescent="0.25">
      <c r="A2975" s="12"/>
      <c r="F2975" s="83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</row>
    <row r="2976" spans="1:97" s="6" customFormat="1" x14ac:dyDescent="0.25">
      <c r="A2976" s="12"/>
      <c r="F2976" s="83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</row>
    <row r="2977" spans="1:97" s="6" customFormat="1" x14ac:dyDescent="0.25">
      <c r="A2977" s="12"/>
      <c r="F2977" s="83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</row>
    <row r="2978" spans="1:97" s="6" customFormat="1" x14ac:dyDescent="0.25">
      <c r="A2978" s="12"/>
      <c r="F2978" s="83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</row>
    <row r="2979" spans="1:97" s="6" customFormat="1" x14ac:dyDescent="0.25">
      <c r="A2979" s="12"/>
      <c r="F2979" s="83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</row>
    <row r="2980" spans="1:97" s="6" customFormat="1" x14ac:dyDescent="0.25">
      <c r="A2980" s="12"/>
      <c r="F2980" s="83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</row>
    <row r="2981" spans="1:97" s="6" customFormat="1" x14ac:dyDescent="0.25">
      <c r="A2981" s="12"/>
      <c r="F2981" s="83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</row>
    <row r="2982" spans="1:97" s="6" customFormat="1" x14ac:dyDescent="0.25">
      <c r="A2982" s="12"/>
      <c r="F2982" s="83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</row>
    <row r="2983" spans="1:97" s="6" customFormat="1" x14ac:dyDescent="0.25">
      <c r="A2983" s="12"/>
      <c r="F2983" s="83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</row>
    <row r="2984" spans="1:97" s="6" customFormat="1" x14ac:dyDescent="0.25">
      <c r="A2984" s="12"/>
      <c r="F2984" s="83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</row>
    <row r="2985" spans="1:97" s="6" customFormat="1" x14ac:dyDescent="0.25">
      <c r="A2985" s="12"/>
      <c r="F2985" s="83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</row>
    <row r="2986" spans="1:97" s="6" customFormat="1" x14ac:dyDescent="0.25">
      <c r="A2986" s="12"/>
      <c r="F2986" s="83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</row>
    <row r="2987" spans="1:97" s="6" customFormat="1" x14ac:dyDescent="0.25">
      <c r="A2987" s="12"/>
      <c r="F2987" s="83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</row>
    <row r="2988" spans="1:97" s="6" customFormat="1" x14ac:dyDescent="0.25">
      <c r="A2988" s="12"/>
      <c r="F2988" s="83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</row>
    <row r="2989" spans="1:97" s="6" customFormat="1" x14ac:dyDescent="0.25">
      <c r="A2989" s="12"/>
      <c r="F2989" s="83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</row>
    <row r="2990" spans="1:97" s="6" customFormat="1" x14ac:dyDescent="0.25">
      <c r="A2990" s="12"/>
      <c r="F2990" s="83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</row>
    <row r="2991" spans="1:97" s="6" customFormat="1" x14ac:dyDescent="0.25">
      <c r="A2991" s="12"/>
      <c r="F2991" s="83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</row>
    <row r="2992" spans="1:97" s="6" customFormat="1" x14ac:dyDescent="0.25">
      <c r="A2992" s="12"/>
      <c r="F2992" s="83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</row>
    <row r="2993" spans="1:97" s="6" customFormat="1" x14ac:dyDescent="0.25">
      <c r="A2993" s="12"/>
      <c r="F2993" s="83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</row>
    <row r="2994" spans="1:97" s="6" customFormat="1" x14ac:dyDescent="0.25">
      <c r="A2994" s="12"/>
      <c r="F2994" s="83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</row>
    <row r="2995" spans="1:97" s="6" customFormat="1" x14ac:dyDescent="0.25">
      <c r="A2995" s="12"/>
      <c r="F2995" s="83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</row>
    <row r="2996" spans="1:97" s="6" customFormat="1" x14ac:dyDescent="0.25">
      <c r="A2996" s="12"/>
      <c r="F2996" s="83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</row>
    <row r="2997" spans="1:97" s="6" customFormat="1" x14ac:dyDescent="0.25">
      <c r="A2997" s="12"/>
      <c r="F2997" s="83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</row>
    <row r="2998" spans="1:97" s="6" customFormat="1" x14ac:dyDescent="0.25">
      <c r="A2998" s="12"/>
      <c r="F2998" s="83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</row>
    <row r="2999" spans="1:97" s="6" customFormat="1" x14ac:dyDescent="0.25">
      <c r="A2999" s="12"/>
      <c r="F2999" s="83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</row>
    <row r="3000" spans="1:97" s="6" customFormat="1" x14ac:dyDescent="0.25">
      <c r="A3000" s="12"/>
      <c r="F3000" s="83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</row>
    <row r="3001" spans="1:97" s="6" customFormat="1" x14ac:dyDescent="0.25">
      <c r="A3001" s="12"/>
      <c r="F3001" s="83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</row>
    <row r="3002" spans="1:97" s="6" customFormat="1" x14ac:dyDescent="0.25">
      <c r="A3002" s="12"/>
      <c r="F3002" s="83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</row>
    <row r="3003" spans="1:97" s="6" customFormat="1" x14ac:dyDescent="0.25">
      <c r="A3003" s="12"/>
      <c r="F3003" s="83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</row>
    <row r="3004" spans="1:97" s="6" customFormat="1" x14ac:dyDescent="0.25">
      <c r="A3004" s="12"/>
      <c r="F3004" s="83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</row>
    <row r="3005" spans="1:97" s="6" customFormat="1" x14ac:dyDescent="0.25">
      <c r="A3005" s="12"/>
      <c r="F3005" s="83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</row>
    <row r="3006" spans="1:97" s="6" customFormat="1" x14ac:dyDescent="0.25">
      <c r="A3006" s="12"/>
      <c r="F3006" s="83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</row>
    <row r="3007" spans="1:97" s="6" customFormat="1" x14ac:dyDescent="0.25">
      <c r="A3007" s="12"/>
      <c r="F3007" s="83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</row>
    <row r="3008" spans="1:97" s="6" customFormat="1" x14ac:dyDescent="0.25">
      <c r="A3008" s="12"/>
      <c r="F3008" s="83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</row>
    <row r="3009" spans="1:97" s="6" customFormat="1" x14ac:dyDescent="0.25">
      <c r="A3009" s="12"/>
      <c r="F3009" s="83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</row>
    <row r="3010" spans="1:97" s="6" customFormat="1" x14ac:dyDescent="0.25">
      <c r="A3010" s="12"/>
      <c r="F3010" s="83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</row>
    <row r="3011" spans="1:97" s="6" customFormat="1" x14ac:dyDescent="0.25">
      <c r="A3011" s="12"/>
      <c r="F3011" s="83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</row>
    <row r="3012" spans="1:97" s="6" customFormat="1" x14ac:dyDescent="0.25">
      <c r="A3012" s="12"/>
      <c r="F3012" s="83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</row>
    <row r="3013" spans="1:97" s="6" customFormat="1" x14ac:dyDescent="0.25">
      <c r="A3013" s="12"/>
      <c r="F3013" s="83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</row>
    <row r="3014" spans="1:97" s="6" customFormat="1" x14ac:dyDescent="0.25">
      <c r="A3014" s="12"/>
      <c r="F3014" s="83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</row>
    <row r="3015" spans="1:97" s="6" customFormat="1" x14ac:dyDescent="0.25">
      <c r="A3015" s="12"/>
      <c r="F3015" s="83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</row>
    <row r="3016" spans="1:97" s="6" customFormat="1" x14ac:dyDescent="0.25">
      <c r="A3016" s="12"/>
      <c r="F3016" s="83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</row>
    <row r="3017" spans="1:97" s="6" customFormat="1" x14ac:dyDescent="0.25">
      <c r="A3017" s="12"/>
      <c r="F3017" s="83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</row>
    <row r="3018" spans="1:97" s="6" customFormat="1" x14ac:dyDescent="0.25">
      <c r="A3018" s="12"/>
      <c r="F3018" s="83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</row>
    <row r="3019" spans="1:97" s="6" customFormat="1" x14ac:dyDescent="0.25">
      <c r="A3019" s="12"/>
      <c r="F3019" s="83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</row>
    <row r="3020" spans="1:97" s="6" customFormat="1" x14ac:dyDescent="0.25">
      <c r="A3020" s="12"/>
      <c r="F3020" s="83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</row>
    <row r="3021" spans="1:97" s="6" customFormat="1" x14ac:dyDescent="0.25">
      <c r="A3021" s="12"/>
      <c r="F3021" s="83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</row>
    <row r="3022" spans="1:97" s="6" customFormat="1" x14ac:dyDescent="0.25">
      <c r="A3022" s="12"/>
      <c r="F3022" s="83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</row>
    <row r="3023" spans="1:97" s="6" customFormat="1" x14ac:dyDescent="0.25">
      <c r="A3023" s="12"/>
      <c r="F3023" s="83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</row>
    <row r="3024" spans="1:97" s="6" customFormat="1" x14ac:dyDescent="0.25">
      <c r="A3024" s="12"/>
      <c r="F3024" s="83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</row>
    <row r="3025" spans="1:97" s="6" customFormat="1" x14ac:dyDescent="0.25">
      <c r="A3025" s="12"/>
      <c r="F3025" s="83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</row>
    <row r="3026" spans="1:97" s="6" customFormat="1" x14ac:dyDescent="0.25">
      <c r="A3026" s="12"/>
      <c r="F3026" s="83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</row>
    <row r="3027" spans="1:97" s="6" customFormat="1" x14ac:dyDescent="0.25">
      <c r="A3027" s="12"/>
      <c r="F3027" s="83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</row>
    <row r="3028" spans="1:97" s="6" customFormat="1" x14ac:dyDescent="0.25">
      <c r="A3028" s="12"/>
      <c r="F3028" s="83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</row>
    <row r="3029" spans="1:97" s="6" customFormat="1" x14ac:dyDescent="0.25">
      <c r="A3029" s="12"/>
      <c r="F3029" s="83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</row>
    <row r="3030" spans="1:97" s="6" customFormat="1" x14ac:dyDescent="0.25">
      <c r="A3030" s="12"/>
      <c r="F3030" s="83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</row>
    <row r="3031" spans="1:97" s="6" customFormat="1" x14ac:dyDescent="0.25">
      <c r="A3031" s="12"/>
      <c r="F3031" s="83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</row>
    <row r="3032" spans="1:97" s="6" customFormat="1" x14ac:dyDescent="0.25">
      <c r="A3032" s="12"/>
      <c r="F3032" s="83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</row>
    <row r="3033" spans="1:97" s="6" customFormat="1" x14ac:dyDescent="0.25">
      <c r="A3033" s="12"/>
      <c r="F3033" s="83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</row>
    <row r="3034" spans="1:97" s="6" customFormat="1" x14ac:dyDescent="0.25">
      <c r="A3034" s="12"/>
      <c r="F3034" s="83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</row>
    <row r="3035" spans="1:97" s="6" customFormat="1" x14ac:dyDescent="0.25">
      <c r="A3035" s="12"/>
      <c r="F3035" s="83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</row>
    <row r="3036" spans="1:97" s="6" customFormat="1" x14ac:dyDescent="0.25">
      <c r="A3036" s="12"/>
      <c r="F3036" s="83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</row>
    <row r="3037" spans="1:97" s="6" customFormat="1" x14ac:dyDescent="0.25">
      <c r="A3037" s="12"/>
      <c r="F3037" s="83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</row>
    <row r="3038" spans="1:97" s="6" customFormat="1" x14ac:dyDescent="0.25">
      <c r="A3038" s="12"/>
      <c r="F3038" s="83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</row>
    <row r="3039" spans="1:97" s="6" customFormat="1" x14ac:dyDescent="0.25">
      <c r="A3039" s="12"/>
      <c r="F3039" s="83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</row>
    <row r="3040" spans="1:97" s="6" customFormat="1" x14ac:dyDescent="0.25">
      <c r="A3040" s="12"/>
      <c r="F3040" s="83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</row>
    <row r="3041" spans="1:97" s="6" customFormat="1" x14ac:dyDescent="0.25">
      <c r="A3041" s="12"/>
      <c r="F3041" s="83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</row>
    <row r="3042" spans="1:97" s="6" customFormat="1" x14ac:dyDescent="0.25">
      <c r="A3042" s="12"/>
      <c r="F3042" s="83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</row>
    <row r="3043" spans="1:97" s="6" customFormat="1" x14ac:dyDescent="0.25">
      <c r="A3043" s="12"/>
      <c r="F3043" s="83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</row>
    <row r="3044" spans="1:97" s="6" customFormat="1" x14ac:dyDescent="0.25">
      <c r="A3044" s="12"/>
      <c r="F3044" s="83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</row>
    <row r="3045" spans="1:97" s="6" customFormat="1" x14ac:dyDescent="0.25">
      <c r="A3045" s="12"/>
      <c r="F3045" s="83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</row>
    <row r="3046" spans="1:97" s="6" customFormat="1" x14ac:dyDescent="0.25">
      <c r="A3046" s="12"/>
      <c r="F3046" s="83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</row>
    <row r="3047" spans="1:97" s="6" customFormat="1" x14ac:dyDescent="0.25">
      <c r="A3047" s="12"/>
      <c r="F3047" s="83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</row>
    <row r="3048" spans="1:97" s="6" customFormat="1" x14ac:dyDescent="0.25">
      <c r="A3048" s="12"/>
      <c r="F3048" s="83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</row>
    <row r="3049" spans="1:97" s="6" customFormat="1" x14ac:dyDescent="0.25">
      <c r="A3049" s="12"/>
      <c r="F3049" s="83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</row>
    <row r="3050" spans="1:97" s="6" customFormat="1" x14ac:dyDescent="0.25">
      <c r="A3050" s="12"/>
      <c r="F3050" s="83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</row>
    <row r="3051" spans="1:97" s="6" customFormat="1" x14ac:dyDescent="0.25">
      <c r="A3051" s="12"/>
      <c r="F3051" s="83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</row>
    <row r="3052" spans="1:97" s="6" customFormat="1" x14ac:dyDescent="0.25">
      <c r="A3052" s="12"/>
      <c r="F3052" s="83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</row>
    <row r="3053" spans="1:97" s="6" customFormat="1" x14ac:dyDescent="0.25">
      <c r="A3053" s="12"/>
      <c r="F3053" s="83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</row>
    <row r="3054" spans="1:97" s="6" customFormat="1" x14ac:dyDescent="0.25">
      <c r="A3054" s="12"/>
      <c r="F3054" s="83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</row>
    <row r="3055" spans="1:97" s="6" customFormat="1" x14ac:dyDescent="0.25">
      <c r="A3055" s="12"/>
      <c r="F3055" s="83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</row>
    <row r="3056" spans="1:97" s="6" customFormat="1" x14ac:dyDescent="0.25">
      <c r="A3056" s="12"/>
      <c r="F3056" s="83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</row>
    <row r="3057" spans="1:97" s="6" customFormat="1" x14ac:dyDescent="0.25">
      <c r="A3057" s="12"/>
      <c r="F3057" s="83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</row>
    <row r="3058" spans="1:97" s="6" customFormat="1" x14ac:dyDescent="0.25">
      <c r="A3058" s="12"/>
      <c r="F3058" s="83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</row>
    <row r="3059" spans="1:97" s="6" customFormat="1" x14ac:dyDescent="0.25">
      <c r="A3059" s="12"/>
      <c r="F3059" s="83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</row>
    <row r="3060" spans="1:97" s="6" customFormat="1" x14ac:dyDescent="0.25">
      <c r="A3060" s="12"/>
      <c r="F3060" s="83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</row>
    <row r="3061" spans="1:97" s="6" customFormat="1" x14ac:dyDescent="0.25">
      <c r="A3061" s="12"/>
      <c r="F3061" s="83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</row>
    <row r="3062" spans="1:97" s="6" customFormat="1" x14ac:dyDescent="0.25">
      <c r="A3062" s="12"/>
      <c r="F3062" s="83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</row>
    <row r="3063" spans="1:97" s="6" customFormat="1" x14ac:dyDescent="0.25">
      <c r="A3063" s="12"/>
      <c r="F3063" s="83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</row>
    <row r="3064" spans="1:97" s="6" customFormat="1" x14ac:dyDescent="0.25">
      <c r="A3064" s="12"/>
      <c r="F3064" s="83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</row>
    <row r="3065" spans="1:97" s="6" customFormat="1" x14ac:dyDescent="0.25">
      <c r="A3065" s="12"/>
      <c r="F3065" s="83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</row>
    <row r="3066" spans="1:97" s="6" customFormat="1" x14ac:dyDescent="0.25">
      <c r="A3066" s="12"/>
      <c r="F3066" s="83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</row>
    <row r="3067" spans="1:97" s="6" customFormat="1" x14ac:dyDescent="0.25">
      <c r="A3067" s="12"/>
      <c r="F3067" s="83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</row>
    <row r="3068" spans="1:97" s="6" customFormat="1" x14ac:dyDescent="0.25">
      <c r="A3068" s="12"/>
      <c r="F3068" s="83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</row>
    <row r="3069" spans="1:97" s="6" customFormat="1" x14ac:dyDescent="0.25">
      <c r="A3069" s="12"/>
      <c r="F3069" s="83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</row>
    <row r="3070" spans="1:97" s="6" customFormat="1" x14ac:dyDescent="0.25">
      <c r="A3070" s="12"/>
      <c r="F3070" s="83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</row>
    <row r="3071" spans="1:97" s="6" customFormat="1" x14ac:dyDescent="0.25">
      <c r="A3071" s="12"/>
      <c r="F3071" s="83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</row>
    <row r="3072" spans="1:97" s="6" customFormat="1" x14ac:dyDescent="0.25">
      <c r="A3072" s="12"/>
      <c r="F3072" s="83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</row>
    <row r="3073" spans="1:97" s="6" customFormat="1" x14ac:dyDescent="0.25">
      <c r="A3073" s="12"/>
      <c r="F3073" s="83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</row>
    <row r="3074" spans="1:97" s="6" customFormat="1" x14ac:dyDescent="0.25">
      <c r="A3074" s="12"/>
      <c r="F3074" s="83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</row>
    <row r="3075" spans="1:97" s="6" customFormat="1" x14ac:dyDescent="0.25">
      <c r="A3075" s="12"/>
      <c r="F3075" s="83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</row>
    <row r="3076" spans="1:97" s="6" customFormat="1" x14ac:dyDescent="0.25">
      <c r="A3076" s="12"/>
      <c r="F3076" s="83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</row>
    <row r="3077" spans="1:97" s="6" customFormat="1" x14ac:dyDescent="0.25">
      <c r="A3077" s="12"/>
      <c r="F3077" s="83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</row>
    <row r="3078" spans="1:97" s="6" customFormat="1" x14ac:dyDescent="0.25">
      <c r="A3078" s="12"/>
      <c r="F3078" s="83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</row>
    <row r="3079" spans="1:97" s="6" customFormat="1" x14ac:dyDescent="0.25">
      <c r="A3079" s="12"/>
      <c r="F3079" s="83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</row>
    <row r="3080" spans="1:97" s="6" customFormat="1" x14ac:dyDescent="0.25">
      <c r="A3080" s="12"/>
      <c r="F3080" s="83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</row>
    <row r="3081" spans="1:97" s="6" customFormat="1" x14ac:dyDescent="0.25">
      <c r="A3081" s="12"/>
      <c r="F3081" s="83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</row>
    <row r="3082" spans="1:97" s="6" customFormat="1" x14ac:dyDescent="0.25">
      <c r="A3082" s="12"/>
      <c r="F3082" s="83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</row>
    <row r="3083" spans="1:97" s="6" customFormat="1" x14ac:dyDescent="0.25">
      <c r="A3083" s="12"/>
      <c r="F3083" s="83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</row>
    <row r="3084" spans="1:97" s="6" customFormat="1" x14ac:dyDescent="0.25">
      <c r="A3084" s="12"/>
      <c r="F3084" s="83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</row>
    <row r="3085" spans="1:97" s="6" customFormat="1" x14ac:dyDescent="0.25">
      <c r="A3085" s="12"/>
      <c r="F3085" s="83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</row>
    <row r="3086" spans="1:97" s="6" customFormat="1" x14ac:dyDescent="0.25">
      <c r="A3086" s="12"/>
      <c r="F3086" s="83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</row>
    <row r="3087" spans="1:97" s="6" customFormat="1" x14ac:dyDescent="0.25">
      <c r="A3087" s="12"/>
      <c r="F3087" s="83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</row>
    <row r="3088" spans="1:97" s="6" customFormat="1" x14ac:dyDescent="0.25">
      <c r="A3088" s="12"/>
      <c r="F3088" s="83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</row>
    <row r="3089" spans="1:97" s="6" customFormat="1" x14ac:dyDescent="0.25">
      <c r="A3089" s="12"/>
      <c r="F3089" s="83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</row>
    <row r="3090" spans="1:97" s="6" customFormat="1" x14ac:dyDescent="0.25">
      <c r="A3090" s="12"/>
      <c r="F3090" s="83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</row>
    <row r="3091" spans="1:97" s="6" customFormat="1" x14ac:dyDescent="0.25">
      <c r="A3091" s="12"/>
      <c r="F3091" s="83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</row>
    <row r="3092" spans="1:97" s="6" customFormat="1" x14ac:dyDescent="0.25">
      <c r="A3092" s="12"/>
      <c r="F3092" s="83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</row>
    <row r="3093" spans="1:97" s="6" customFormat="1" x14ac:dyDescent="0.25">
      <c r="A3093" s="12"/>
      <c r="F3093" s="83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</row>
    <row r="3094" spans="1:97" s="6" customFormat="1" x14ac:dyDescent="0.25">
      <c r="A3094" s="12"/>
      <c r="F3094" s="83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</row>
    <row r="3095" spans="1:97" s="6" customFormat="1" x14ac:dyDescent="0.25">
      <c r="A3095" s="12"/>
      <c r="F3095" s="83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</row>
    <row r="3096" spans="1:97" s="6" customFormat="1" x14ac:dyDescent="0.25">
      <c r="A3096" s="12"/>
      <c r="F3096" s="83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</row>
    <row r="3097" spans="1:97" s="6" customFormat="1" x14ac:dyDescent="0.25">
      <c r="A3097" s="12"/>
      <c r="F3097" s="83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</row>
    <row r="3098" spans="1:97" s="6" customFormat="1" x14ac:dyDescent="0.25">
      <c r="A3098" s="12"/>
      <c r="F3098" s="83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</row>
    <row r="3099" spans="1:97" s="6" customFormat="1" x14ac:dyDescent="0.25">
      <c r="A3099" s="12"/>
      <c r="F3099" s="83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</row>
    <row r="3100" spans="1:97" s="6" customFormat="1" x14ac:dyDescent="0.25">
      <c r="A3100" s="12"/>
      <c r="F3100" s="83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</row>
    <row r="3101" spans="1:97" s="6" customFormat="1" x14ac:dyDescent="0.25">
      <c r="A3101" s="12"/>
      <c r="F3101" s="83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</row>
    <row r="3102" spans="1:97" s="6" customFormat="1" x14ac:dyDescent="0.25">
      <c r="A3102" s="12"/>
      <c r="F3102" s="83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</row>
    <row r="3103" spans="1:97" s="6" customFormat="1" x14ac:dyDescent="0.25">
      <c r="A3103" s="12"/>
      <c r="F3103" s="83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</row>
    <row r="3104" spans="1:97" s="6" customFormat="1" x14ac:dyDescent="0.25">
      <c r="A3104" s="12"/>
      <c r="F3104" s="83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</row>
    <row r="3105" spans="1:97" s="6" customFormat="1" x14ac:dyDescent="0.25">
      <c r="A3105" s="12"/>
      <c r="F3105" s="83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</row>
    <row r="3106" spans="1:97" s="6" customFormat="1" x14ac:dyDescent="0.25">
      <c r="A3106" s="12"/>
      <c r="F3106" s="83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</row>
    <row r="3107" spans="1:97" s="6" customFormat="1" x14ac:dyDescent="0.25">
      <c r="A3107" s="12"/>
      <c r="F3107" s="83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</row>
    <row r="3108" spans="1:97" s="6" customFormat="1" x14ac:dyDescent="0.25">
      <c r="A3108" s="12"/>
      <c r="F3108" s="83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</row>
    <row r="3109" spans="1:97" s="6" customFormat="1" x14ac:dyDescent="0.25">
      <c r="A3109" s="12"/>
      <c r="F3109" s="83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</row>
    <row r="3110" spans="1:97" s="6" customFormat="1" x14ac:dyDescent="0.25">
      <c r="A3110" s="12"/>
      <c r="F3110" s="83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</row>
    <row r="3111" spans="1:97" s="6" customFormat="1" x14ac:dyDescent="0.25">
      <c r="A3111" s="12"/>
      <c r="F3111" s="83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</row>
    <row r="3112" spans="1:97" s="6" customFormat="1" x14ac:dyDescent="0.25">
      <c r="A3112" s="12"/>
      <c r="F3112" s="83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</row>
    <row r="3113" spans="1:97" s="6" customFormat="1" x14ac:dyDescent="0.25">
      <c r="A3113" s="12"/>
      <c r="F3113" s="83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</row>
    <row r="3114" spans="1:97" s="6" customFormat="1" x14ac:dyDescent="0.25">
      <c r="A3114" s="12"/>
      <c r="F3114" s="83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</row>
    <row r="3115" spans="1:97" s="6" customFormat="1" x14ac:dyDescent="0.25">
      <c r="A3115" s="12"/>
      <c r="F3115" s="83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</row>
    <row r="3116" spans="1:97" s="6" customFormat="1" x14ac:dyDescent="0.25">
      <c r="A3116" s="12"/>
      <c r="F3116" s="83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</row>
    <row r="3117" spans="1:97" s="6" customFormat="1" x14ac:dyDescent="0.25">
      <c r="A3117" s="12"/>
      <c r="F3117" s="83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</row>
    <row r="3118" spans="1:97" s="6" customFormat="1" x14ac:dyDescent="0.25">
      <c r="A3118" s="12"/>
      <c r="F3118" s="83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</row>
    <row r="3119" spans="1:97" s="6" customFormat="1" x14ac:dyDescent="0.25">
      <c r="A3119" s="12"/>
      <c r="F3119" s="83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</row>
    <row r="3120" spans="1:97" s="6" customFormat="1" x14ac:dyDescent="0.25">
      <c r="A3120" s="12"/>
      <c r="F3120" s="83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</row>
    <row r="3121" spans="1:97" s="6" customFormat="1" x14ac:dyDescent="0.25">
      <c r="A3121" s="12"/>
      <c r="F3121" s="83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</row>
    <row r="3122" spans="1:97" s="6" customFormat="1" x14ac:dyDescent="0.25">
      <c r="A3122" s="12"/>
      <c r="F3122" s="83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</row>
    <row r="3123" spans="1:97" s="6" customFormat="1" x14ac:dyDescent="0.25">
      <c r="A3123" s="12"/>
      <c r="F3123" s="83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</row>
    <row r="3124" spans="1:97" s="6" customFormat="1" x14ac:dyDescent="0.25">
      <c r="A3124" s="12"/>
      <c r="F3124" s="83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</row>
    <row r="3125" spans="1:97" s="6" customFormat="1" x14ac:dyDescent="0.25">
      <c r="A3125" s="12"/>
      <c r="F3125" s="83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</row>
    <row r="3126" spans="1:97" s="6" customFormat="1" x14ac:dyDescent="0.25">
      <c r="A3126" s="12"/>
      <c r="F3126" s="83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</row>
    <row r="3127" spans="1:97" s="6" customFormat="1" x14ac:dyDescent="0.25">
      <c r="A3127" s="12"/>
      <c r="F3127" s="83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</row>
    <row r="3128" spans="1:97" s="6" customFormat="1" x14ac:dyDescent="0.25">
      <c r="A3128" s="12"/>
      <c r="F3128" s="83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</row>
    <row r="3129" spans="1:97" s="6" customFormat="1" x14ac:dyDescent="0.25">
      <c r="A3129" s="12"/>
      <c r="F3129" s="83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</row>
    <row r="3130" spans="1:97" s="6" customFormat="1" x14ac:dyDescent="0.25">
      <c r="A3130" s="12"/>
      <c r="F3130" s="83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</row>
    <row r="3131" spans="1:97" s="6" customFormat="1" x14ac:dyDescent="0.25">
      <c r="A3131" s="12"/>
      <c r="F3131" s="83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</row>
    <row r="3132" spans="1:97" s="6" customFormat="1" x14ac:dyDescent="0.25">
      <c r="A3132" s="12"/>
      <c r="F3132" s="83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</row>
    <row r="3133" spans="1:97" s="6" customFormat="1" x14ac:dyDescent="0.25">
      <c r="A3133" s="12"/>
      <c r="F3133" s="83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</row>
    <row r="3134" spans="1:97" s="6" customFormat="1" x14ac:dyDescent="0.25">
      <c r="A3134" s="12"/>
      <c r="F3134" s="83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</row>
    <row r="3135" spans="1:97" s="6" customFormat="1" x14ac:dyDescent="0.25">
      <c r="A3135" s="12"/>
      <c r="F3135" s="83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</row>
    <row r="3136" spans="1:97" s="6" customFormat="1" x14ac:dyDescent="0.25">
      <c r="A3136" s="12"/>
      <c r="F3136" s="83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</row>
    <row r="3137" spans="1:97" s="6" customFormat="1" x14ac:dyDescent="0.25">
      <c r="A3137" s="12"/>
      <c r="F3137" s="83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</row>
    <row r="3138" spans="1:97" s="6" customFormat="1" x14ac:dyDescent="0.25">
      <c r="A3138" s="12"/>
      <c r="F3138" s="83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</row>
    <row r="3139" spans="1:97" s="6" customFormat="1" x14ac:dyDescent="0.25">
      <c r="A3139" s="12"/>
      <c r="F3139" s="83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</row>
    <row r="3140" spans="1:97" s="6" customFormat="1" x14ac:dyDescent="0.25">
      <c r="A3140" s="12"/>
      <c r="F3140" s="83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</row>
    <row r="3141" spans="1:97" s="6" customFormat="1" x14ac:dyDescent="0.25">
      <c r="A3141" s="12"/>
      <c r="F3141" s="83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</row>
    <row r="3142" spans="1:97" s="6" customFormat="1" x14ac:dyDescent="0.25">
      <c r="A3142" s="12"/>
      <c r="F3142" s="83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</row>
    <row r="3143" spans="1:97" s="6" customFormat="1" x14ac:dyDescent="0.25">
      <c r="A3143" s="12"/>
      <c r="F3143" s="83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</row>
    <row r="3144" spans="1:97" s="6" customFormat="1" x14ac:dyDescent="0.25">
      <c r="A3144" s="12"/>
      <c r="F3144" s="83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</row>
    <row r="3145" spans="1:97" s="6" customFormat="1" x14ac:dyDescent="0.25">
      <c r="A3145" s="12"/>
      <c r="F3145" s="83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</row>
    <row r="3146" spans="1:97" s="6" customFormat="1" x14ac:dyDescent="0.25">
      <c r="A3146" s="12"/>
      <c r="F3146" s="83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</row>
    <row r="3147" spans="1:97" s="6" customFormat="1" x14ac:dyDescent="0.25">
      <c r="A3147" s="12"/>
      <c r="F3147" s="83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</row>
    <row r="3148" spans="1:97" s="6" customFormat="1" x14ac:dyDescent="0.25">
      <c r="A3148" s="12"/>
      <c r="F3148" s="83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</row>
    <row r="3149" spans="1:97" s="6" customFormat="1" x14ac:dyDescent="0.25">
      <c r="A3149" s="12"/>
      <c r="F3149" s="83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</row>
    <row r="3150" spans="1:97" s="6" customFormat="1" x14ac:dyDescent="0.25">
      <c r="A3150" s="12"/>
      <c r="F3150" s="83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</row>
    <row r="3151" spans="1:97" s="6" customFormat="1" x14ac:dyDescent="0.25">
      <c r="A3151" s="12"/>
      <c r="F3151" s="83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</row>
    <row r="3152" spans="1:97" s="6" customFormat="1" x14ac:dyDescent="0.25">
      <c r="A3152" s="12"/>
      <c r="F3152" s="83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</row>
    <row r="3153" spans="1:97" s="6" customFormat="1" x14ac:dyDescent="0.25">
      <c r="A3153" s="12"/>
      <c r="F3153" s="83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</row>
    <row r="3154" spans="1:97" s="6" customFormat="1" x14ac:dyDescent="0.25">
      <c r="A3154" s="12"/>
      <c r="F3154" s="83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</row>
    <row r="3155" spans="1:97" s="6" customFormat="1" x14ac:dyDescent="0.25">
      <c r="A3155" s="12"/>
      <c r="F3155" s="83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</row>
    <row r="3156" spans="1:97" s="6" customFormat="1" x14ac:dyDescent="0.25">
      <c r="A3156" s="12"/>
      <c r="F3156" s="83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</row>
    <row r="3157" spans="1:97" s="6" customFormat="1" x14ac:dyDescent="0.25">
      <c r="A3157" s="12"/>
      <c r="F3157" s="83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</row>
    <row r="3158" spans="1:97" s="6" customFormat="1" x14ac:dyDescent="0.25">
      <c r="A3158" s="12"/>
      <c r="F3158" s="83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</row>
    <row r="3159" spans="1:97" s="6" customFormat="1" x14ac:dyDescent="0.25">
      <c r="A3159" s="12"/>
      <c r="F3159" s="83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</row>
    <row r="3160" spans="1:97" s="6" customFormat="1" x14ac:dyDescent="0.25">
      <c r="A3160" s="12"/>
      <c r="F3160" s="83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</row>
    <row r="3161" spans="1:97" s="6" customFormat="1" x14ac:dyDescent="0.25">
      <c r="A3161" s="12"/>
      <c r="F3161" s="83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</row>
    <row r="3162" spans="1:97" s="6" customFormat="1" x14ac:dyDescent="0.25">
      <c r="A3162" s="12"/>
      <c r="F3162" s="83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</row>
    <row r="3163" spans="1:97" s="6" customFormat="1" x14ac:dyDescent="0.25">
      <c r="A3163" s="12"/>
      <c r="F3163" s="83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</row>
    <row r="3164" spans="1:97" s="6" customFormat="1" x14ac:dyDescent="0.25">
      <c r="A3164" s="12"/>
      <c r="F3164" s="83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</row>
    <row r="3165" spans="1:97" s="6" customFormat="1" x14ac:dyDescent="0.25">
      <c r="A3165" s="12"/>
      <c r="F3165" s="83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</row>
    <row r="3166" spans="1:97" s="6" customFormat="1" x14ac:dyDescent="0.25">
      <c r="A3166" s="12"/>
      <c r="F3166" s="83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</row>
    <row r="3167" spans="1:97" s="6" customFormat="1" x14ac:dyDescent="0.25">
      <c r="A3167" s="12"/>
      <c r="F3167" s="83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</row>
    <row r="3168" spans="1:97" s="6" customFormat="1" x14ac:dyDescent="0.25">
      <c r="A3168" s="12"/>
      <c r="F3168" s="83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</row>
    <row r="3169" spans="1:97" s="6" customFormat="1" x14ac:dyDescent="0.25">
      <c r="A3169" s="12"/>
      <c r="F3169" s="83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</row>
    <row r="3170" spans="1:97" s="6" customFormat="1" x14ac:dyDescent="0.25">
      <c r="A3170" s="12"/>
      <c r="F3170" s="83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</row>
    <row r="3171" spans="1:97" s="6" customFormat="1" x14ac:dyDescent="0.25">
      <c r="A3171" s="12"/>
      <c r="F3171" s="83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</row>
    <row r="3172" spans="1:97" s="6" customFormat="1" x14ac:dyDescent="0.25">
      <c r="A3172" s="12"/>
      <c r="F3172" s="83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</row>
    <row r="3173" spans="1:97" s="6" customFormat="1" x14ac:dyDescent="0.25">
      <c r="A3173" s="12"/>
      <c r="F3173" s="83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</row>
    <row r="3174" spans="1:97" s="6" customFormat="1" x14ac:dyDescent="0.25">
      <c r="A3174" s="12"/>
      <c r="F3174" s="83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</row>
    <row r="3175" spans="1:97" s="6" customFormat="1" x14ac:dyDescent="0.25">
      <c r="A3175" s="12"/>
      <c r="F3175" s="83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</row>
    <row r="3176" spans="1:97" s="6" customFormat="1" x14ac:dyDescent="0.25">
      <c r="A3176" s="12"/>
      <c r="F3176" s="83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</row>
    <row r="3177" spans="1:97" s="6" customFormat="1" x14ac:dyDescent="0.25">
      <c r="A3177" s="12"/>
      <c r="F3177" s="83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</row>
    <row r="3178" spans="1:97" s="6" customFormat="1" x14ac:dyDescent="0.25">
      <c r="A3178" s="12"/>
      <c r="F3178" s="83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</row>
    <row r="3179" spans="1:97" s="6" customFormat="1" x14ac:dyDescent="0.25">
      <c r="A3179" s="12"/>
      <c r="F3179" s="83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</row>
    <row r="3180" spans="1:97" s="6" customFormat="1" x14ac:dyDescent="0.25">
      <c r="A3180" s="12"/>
      <c r="F3180" s="83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</row>
    <row r="3181" spans="1:97" s="6" customFormat="1" x14ac:dyDescent="0.25">
      <c r="A3181" s="12"/>
      <c r="F3181" s="83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</row>
    <row r="3182" spans="1:97" s="6" customFormat="1" x14ac:dyDescent="0.25">
      <c r="A3182" s="12"/>
      <c r="F3182" s="83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</row>
    <row r="3183" spans="1:97" s="6" customFormat="1" x14ac:dyDescent="0.25">
      <c r="A3183" s="12"/>
      <c r="F3183" s="83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</row>
    <row r="3184" spans="1:97" s="6" customFormat="1" x14ac:dyDescent="0.25">
      <c r="A3184" s="12"/>
      <c r="F3184" s="83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</row>
    <row r="3185" spans="1:97" s="6" customFormat="1" x14ac:dyDescent="0.25">
      <c r="A3185" s="12"/>
      <c r="F3185" s="83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</row>
    <row r="3186" spans="1:97" s="6" customFormat="1" x14ac:dyDescent="0.25">
      <c r="A3186" s="12"/>
      <c r="F3186" s="83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</row>
    <row r="3187" spans="1:97" s="6" customFormat="1" x14ac:dyDescent="0.25">
      <c r="A3187" s="12"/>
      <c r="F3187" s="83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</row>
    <row r="3188" spans="1:97" s="6" customFormat="1" x14ac:dyDescent="0.25">
      <c r="A3188" s="12"/>
      <c r="F3188" s="83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</row>
    <row r="3189" spans="1:97" s="6" customFormat="1" x14ac:dyDescent="0.25">
      <c r="A3189" s="12"/>
      <c r="F3189" s="83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</row>
    <row r="3190" spans="1:97" s="6" customFormat="1" x14ac:dyDescent="0.25">
      <c r="A3190" s="12"/>
      <c r="F3190" s="83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</row>
    <row r="3191" spans="1:97" s="6" customFormat="1" x14ac:dyDescent="0.25">
      <c r="A3191" s="12"/>
      <c r="F3191" s="83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</row>
    <row r="3192" spans="1:97" s="6" customFormat="1" x14ac:dyDescent="0.25">
      <c r="A3192" s="12"/>
      <c r="F3192" s="83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</row>
    <row r="3193" spans="1:97" s="6" customFormat="1" x14ac:dyDescent="0.25">
      <c r="A3193" s="12"/>
      <c r="F3193" s="83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</row>
    <row r="3194" spans="1:97" s="6" customFormat="1" x14ac:dyDescent="0.25">
      <c r="A3194" s="12"/>
      <c r="F3194" s="83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</row>
    <row r="3195" spans="1:97" s="6" customFormat="1" x14ac:dyDescent="0.25">
      <c r="A3195" s="12"/>
      <c r="F3195" s="83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</row>
    <row r="3196" spans="1:97" s="6" customFormat="1" x14ac:dyDescent="0.25">
      <c r="A3196" s="12"/>
      <c r="F3196" s="83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</row>
    <row r="3197" spans="1:97" s="6" customFormat="1" x14ac:dyDescent="0.25">
      <c r="A3197" s="12"/>
      <c r="F3197" s="83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</row>
    <row r="3198" spans="1:97" s="6" customFormat="1" x14ac:dyDescent="0.25">
      <c r="A3198" s="12"/>
      <c r="F3198" s="83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</row>
    <row r="3199" spans="1:97" s="6" customFormat="1" x14ac:dyDescent="0.25">
      <c r="A3199" s="12"/>
      <c r="F3199" s="83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</row>
    <row r="3200" spans="1:97" s="6" customFormat="1" x14ac:dyDescent="0.25">
      <c r="A3200" s="12"/>
      <c r="F3200" s="83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</row>
    <row r="3201" spans="1:97" s="6" customFormat="1" x14ac:dyDescent="0.25">
      <c r="A3201" s="12"/>
      <c r="F3201" s="83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</row>
    <row r="3202" spans="1:97" s="6" customFormat="1" x14ac:dyDescent="0.25">
      <c r="A3202" s="12"/>
      <c r="F3202" s="83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</row>
    <row r="3203" spans="1:97" s="6" customFormat="1" x14ac:dyDescent="0.25">
      <c r="A3203" s="12"/>
      <c r="F3203" s="83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</row>
    <row r="3204" spans="1:97" s="6" customFormat="1" x14ac:dyDescent="0.25">
      <c r="A3204" s="12"/>
      <c r="F3204" s="83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</row>
    <row r="3205" spans="1:97" s="6" customFormat="1" x14ac:dyDescent="0.25">
      <c r="A3205" s="12"/>
      <c r="F3205" s="83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</row>
    <row r="3206" spans="1:97" s="6" customFormat="1" x14ac:dyDescent="0.25">
      <c r="A3206" s="12"/>
      <c r="F3206" s="83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</row>
    <row r="3207" spans="1:97" s="6" customFormat="1" x14ac:dyDescent="0.25">
      <c r="A3207" s="12"/>
      <c r="F3207" s="83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</row>
    <row r="3208" spans="1:97" s="6" customFormat="1" x14ac:dyDescent="0.25">
      <c r="A3208" s="12"/>
      <c r="F3208" s="83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</row>
    <row r="3209" spans="1:97" s="6" customFormat="1" x14ac:dyDescent="0.25">
      <c r="A3209" s="12"/>
      <c r="F3209" s="83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</row>
    <row r="3210" spans="1:97" s="6" customFormat="1" x14ac:dyDescent="0.25">
      <c r="A3210" s="12"/>
      <c r="F3210" s="83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</row>
    <row r="3211" spans="1:97" s="6" customFormat="1" x14ac:dyDescent="0.25">
      <c r="A3211" s="12"/>
      <c r="F3211" s="83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</row>
    <row r="3212" spans="1:97" s="6" customFormat="1" x14ac:dyDescent="0.25">
      <c r="A3212" s="12"/>
      <c r="F3212" s="83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</row>
    <row r="3213" spans="1:97" s="6" customFormat="1" x14ac:dyDescent="0.25">
      <c r="A3213" s="12"/>
      <c r="F3213" s="83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</row>
    <row r="3214" spans="1:97" s="6" customFormat="1" x14ac:dyDescent="0.25">
      <c r="A3214" s="12"/>
      <c r="F3214" s="83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</row>
    <row r="3215" spans="1:97" s="6" customFormat="1" x14ac:dyDescent="0.25">
      <c r="A3215" s="12"/>
      <c r="F3215" s="83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</row>
    <row r="3216" spans="1:97" s="6" customFormat="1" x14ac:dyDescent="0.25">
      <c r="A3216" s="12"/>
      <c r="F3216" s="83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</row>
    <row r="3217" spans="1:97" s="6" customFormat="1" x14ac:dyDescent="0.25">
      <c r="A3217" s="12"/>
      <c r="F3217" s="83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</row>
    <row r="3218" spans="1:97" s="6" customFormat="1" x14ac:dyDescent="0.25">
      <c r="A3218" s="12"/>
      <c r="F3218" s="83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</row>
    <row r="3219" spans="1:97" s="6" customFormat="1" x14ac:dyDescent="0.25">
      <c r="A3219" s="12"/>
      <c r="F3219" s="83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</row>
    <row r="3220" spans="1:97" s="6" customFormat="1" x14ac:dyDescent="0.25">
      <c r="A3220" s="12"/>
      <c r="F3220" s="83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</row>
    <row r="3221" spans="1:97" s="6" customFormat="1" x14ac:dyDescent="0.25">
      <c r="A3221" s="12"/>
      <c r="F3221" s="83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</row>
    <row r="3222" spans="1:97" s="6" customFormat="1" x14ac:dyDescent="0.25">
      <c r="A3222" s="12"/>
      <c r="F3222" s="83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</row>
    <row r="3223" spans="1:97" s="6" customFormat="1" x14ac:dyDescent="0.25">
      <c r="A3223" s="12"/>
      <c r="F3223" s="83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</row>
    <row r="3224" spans="1:97" s="6" customFormat="1" x14ac:dyDescent="0.25">
      <c r="A3224" s="12"/>
      <c r="F3224" s="83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</row>
    <row r="3225" spans="1:97" s="6" customFormat="1" x14ac:dyDescent="0.25">
      <c r="A3225" s="12"/>
      <c r="F3225" s="83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</row>
    <row r="3226" spans="1:97" s="6" customFormat="1" x14ac:dyDescent="0.25">
      <c r="A3226" s="12"/>
      <c r="F3226" s="83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</row>
    <row r="3227" spans="1:97" s="6" customFormat="1" x14ac:dyDescent="0.25">
      <c r="A3227" s="12"/>
      <c r="F3227" s="83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</row>
    <row r="3228" spans="1:97" s="6" customFormat="1" x14ac:dyDescent="0.25">
      <c r="A3228" s="12"/>
      <c r="F3228" s="83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</row>
    <row r="3229" spans="1:97" s="6" customFormat="1" x14ac:dyDescent="0.25">
      <c r="A3229" s="12"/>
      <c r="F3229" s="83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</row>
    <row r="3230" spans="1:97" s="6" customFormat="1" x14ac:dyDescent="0.25">
      <c r="A3230" s="12"/>
      <c r="F3230" s="83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</row>
    <row r="3231" spans="1:97" s="6" customFormat="1" x14ac:dyDescent="0.25">
      <c r="A3231" s="12"/>
      <c r="F3231" s="83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</row>
    <row r="3232" spans="1:97" s="6" customFormat="1" x14ac:dyDescent="0.25">
      <c r="A3232" s="12"/>
      <c r="F3232" s="83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</row>
    <row r="3233" spans="1:97" s="6" customFormat="1" x14ac:dyDescent="0.25">
      <c r="A3233" s="12"/>
      <c r="F3233" s="83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</row>
    <row r="3234" spans="1:97" s="6" customFormat="1" x14ac:dyDescent="0.25">
      <c r="A3234" s="12"/>
      <c r="F3234" s="83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</row>
    <row r="3235" spans="1:97" s="6" customFormat="1" x14ac:dyDescent="0.25">
      <c r="A3235" s="12"/>
      <c r="F3235" s="83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</row>
    <row r="3236" spans="1:97" s="6" customFormat="1" x14ac:dyDescent="0.25">
      <c r="A3236" s="12"/>
      <c r="F3236" s="83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</row>
    <row r="3237" spans="1:97" s="6" customFormat="1" x14ac:dyDescent="0.25">
      <c r="A3237" s="12"/>
      <c r="F3237" s="83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</row>
    <row r="3238" spans="1:97" s="6" customFormat="1" x14ac:dyDescent="0.25">
      <c r="A3238" s="12"/>
      <c r="F3238" s="83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</row>
    <row r="3239" spans="1:97" s="6" customFormat="1" x14ac:dyDescent="0.25">
      <c r="A3239" s="12"/>
      <c r="F3239" s="83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</row>
    <row r="3240" spans="1:97" s="6" customFormat="1" x14ac:dyDescent="0.25">
      <c r="A3240" s="12"/>
      <c r="F3240" s="83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</row>
    <row r="3241" spans="1:97" s="6" customFormat="1" x14ac:dyDescent="0.25">
      <c r="A3241" s="12"/>
      <c r="F3241" s="83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</row>
    <row r="3242" spans="1:97" s="6" customFormat="1" x14ac:dyDescent="0.25">
      <c r="A3242" s="12"/>
      <c r="F3242" s="83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</row>
    <row r="3243" spans="1:97" s="6" customFormat="1" x14ac:dyDescent="0.25">
      <c r="A3243" s="12"/>
      <c r="F3243" s="83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</row>
    <row r="3244" spans="1:97" s="6" customFormat="1" x14ac:dyDescent="0.25">
      <c r="A3244" s="12"/>
      <c r="F3244" s="83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</row>
    <row r="3245" spans="1:97" s="6" customFormat="1" x14ac:dyDescent="0.25">
      <c r="A3245" s="12"/>
      <c r="F3245" s="83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</row>
    <row r="3246" spans="1:97" s="6" customFormat="1" x14ac:dyDescent="0.25">
      <c r="A3246" s="12"/>
      <c r="F3246" s="83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</row>
    <row r="3247" spans="1:97" s="6" customFormat="1" x14ac:dyDescent="0.25">
      <c r="A3247" s="12"/>
      <c r="F3247" s="83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</row>
    <row r="3248" spans="1:97" s="6" customFormat="1" x14ac:dyDescent="0.25">
      <c r="A3248" s="12"/>
      <c r="F3248" s="83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</row>
    <row r="3249" spans="1:97" s="6" customFormat="1" x14ac:dyDescent="0.25">
      <c r="A3249" s="12"/>
      <c r="F3249" s="83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</row>
    <row r="3250" spans="1:97" s="6" customFormat="1" x14ac:dyDescent="0.25">
      <c r="A3250" s="12"/>
      <c r="F3250" s="83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</row>
    <row r="3251" spans="1:97" s="6" customFormat="1" x14ac:dyDescent="0.25">
      <c r="A3251" s="12"/>
      <c r="F3251" s="83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</row>
    <row r="3252" spans="1:97" s="6" customFormat="1" x14ac:dyDescent="0.25">
      <c r="A3252" s="12"/>
      <c r="F3252" s="83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</row>
    <row r="3253" spans="1:97" s="6" customFormat="1" x14ac:dyDescent="0.25">
      <c r="A3253" s="12"/>
      <c r="F3253" s="83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</row>
    <row r="3254" spans="1:97" s="6" customFormat="1" x14ac:dyDescent="0.25">
      <c r="A3254" s="12"/>
      <c r="F3254" s="83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</row>
    <row r="3255" spans="1:97" s="6" customFormat="1" x14ac:dyDescent="0.25">
      <c r="A3255" s="12"/>
      <c r="F3255" s="83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</row>
    <row r="3256" spans="1:97" s="6" customFormat="1" x14ac:dyDescent="0.25">
      <c r="A3256" s="12"/>
      <c r="F3256" s="83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</row>
    <row r="3257" spans="1:97" s="6" customFormat="1" x14ac:dyDescent="0.25">
      <c r="A3257" s="12"/>
      <c r="F3257" s="83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</row>
    <row r="3258" spans="1:97" s="6" customFormat="1" x14ac:dyDescent="0.25">
      <c r="A3258" s="12"/>
      <c r="F3258" s="83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</row>
    <row r="3259" spans="1:97" s="6" customFormat="1" x14ac:dyDescent="0.25">
      <c r="A3259" s="12"/>
      <c r="F3259" s="83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</row>
    <row r="3260" spans="1:97" s="6" customFormat="1" x14ac:dyDescent="0.25">
      <c r="A3260" s="12"/>
      <c r="F3260" s="83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</row>
    <row r="3261" spans="1:97" s="6" customFormat="1" x14ac:dyDescent="0.25">
      <c r="A3261" s="12"/>
      <c r="F3261" s="83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</row>
    <row r="3262" spans="1:97" s="6" customFormat="1" x14ac:dyDescent="0.25">
      <c r="A3262" s="12"/>
      <c r="F3262" s="83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</row>
    <row r="3263" spans="1:97" s="6" customFormat="1" x14ac:dyDescent="0.25">
      <c r="A3263" s="12"/>
      <c r="F3263" s="83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</row>
    <row r="3264" spans="1:97" s="6" customFormat="1" x14ac:dyDescent="0.25">
      <c r="A3264" s="12"/>
      <c r="F3264" s="83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</row>
    <row r="3265" spans="1:97" s="6" customFormat="1" x14ac:dyDescent="0.25">
      <c r="A3265" s="12"/>
      <c r="F3265" s="83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</row>
    <row r="3266" spans="1:97" s="6" customFormat="1" x14ac:dyDescent="0.25">
      <c r="A3266" s="12"/>
      <c r="F3266" s="83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</row>
    <row r="3267" spans="1:97" s="6" customFormat="1" x14ac:dyDescent="0.25">
      <c r="A3267" s="12"/>
      <c r="F3267" s="83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</row>
    <row r="3268" spans="1:97" s="6" customFormat="1" x14ac:dyDescent="0.25">
      <c r="A3268" s="12"/>
      <c r="F3268" s="83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</row>
    <row r="3269" spans="1:97" s="6" customFormat="1" x14ac:dyDescent="0.25">
      <c r="A3269" s="12"/>
      <c r="F3269" s="83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</row>
    <row r="3270" spans="1:97" s="6" customFormat="1" x14ac:dyDescent="0.25">
      <c r="A3270" s="12"/>
      <c r="F3270" s="83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</row>
    <row r="3271" spans="1:97" s="6" customFormat="1" x14ac:dyDescent="0.25">
      <c r="A3271" s="12"/>
      <c r="F3271" s="83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</row>
    <row r="3272" spans="1:97" s="6" customFormat="1" x14ac:dyDescent="0.25">
      <c r="A3272" s="12"/>
      <c r="F3272" s="83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</row>
    <row r="3273" spans="1:97" s="6" customFormat="1" x14ac:dyDescent="0.25">
      <c r="A3273" s="12"/>
      <c r="F3273" s="83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</row>
    <row r="3274" spans="1:97" s="6" customFormat="1" x14ac:dyDescent="0.25">
      <c r="A3274" s="12"/>
      <c r="F3274" s="83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</row>
    <row r="3275" spans="1:97" s="6" customFormat="1" x14ac:dyDescent="0.25">
      <c r="A3275" s="12"/>
      <c r="F3275" s="83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</row>
    <row r="3276" spans="1:97" s="6" customFormat="1" x14ac:dyDescent="0.25">
      <c r="A3276" s="12"/>
      <c r="F3276" s="83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</row>
    <row r="3277" spans="1:97" s="6" customFormat="1" x14ac:dyDescent="0.25">
      <c r="A3277" s="12"/>
      <c r="F3277" s="83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</row>
    <row r="3278" spans="1:97" s="6" customFormat="1" x14ac:dyDescent="0.25">
      <c r="A3278" s="12"/>
      <c r="F3278" s="83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</row>
    <row r="3279" spans="1:97" s="6" customFormat="1" x14ac:dyDescent="0.25">
      <c r="A3279" s="12"/>
      <c r="F3279" s="83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</row>
    <row r="3280" spans="1:97" s="6" customFormat="1" x14ac:dyDescent="0.25">
      <c r="A3280" s="12"/>
      <c r="F3280" s="83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</row>
    <row r="3281" spans="1:97" s="6" customFormat="1" x14ac:dyDescent="0.25">
      <c r="A3281" s="12"/>
      <c r="F3281" s="83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</row>
    <row r="3282" spans="1:97" s="6" customFormat="1" x14ac:dyDescent="0.25">
      <c r="A3282" s="12"/>
      <c r="F3282" s="83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</row>
    <row r="3283" spans="1:97" s="6" customFormat="1" x14ac:dyDescent="0.25">
      <c r="A3283" s="12"/>
      <c r="F3283" s="83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</row>
    <row r="3284" spans="1:97" s="6" customFormat="1" x14ac:dyDescent="0.25">
      <c r="A3284" s="12"/>
      <c r="F3284" s="83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</row>
    <row r="3285" spans="1:97" s="6" customFormat="1" x14ac:dyDescent="0.25">
      <c r="A3285" s="12"/>
      <c r="F3285" s="83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</row>
    <row r="3286" spans="1:97" s="6" customFormat="1" x14ac:dyDescent="0.25">
      <c r="A3286" s="12"/>
      <c r="F3286" s="83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</row>
    <row r="3287" spans="1:97" s="6" customFormat="1" x14ac:dyDescent="0.25">
      <c r="A3287" s="12"/>
      <c r="F3287" s="83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</row>
    <row r="3288" spans="1:97" s="6" customFormat="1" x14ac:dyDescent="0.25">
      <c r="A3288" s="12"/>
      <c r="F3288" s="83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</row>
    <row r="3289" spans="1:97" s="6" customFormat="1" x14ac:dyDescent="0.25">
      <c r="A3289" s="12"/>
      <c r="F3289" s="83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</row>
    <row r="3290" spans="1:97" s="6" customFormat="1" x14ac:dyDescent="0.25">
      <c r="A3290" s="12"/>
      <c r="F3290" s="83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</row>
    <row r="3291" spans="1:97" s="6" customFormat="1" x14ac:dyDescent="0.25">
      <c r="A3291" s="12"/>
      <c r="F3291" s="83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</row>
    <row r="3292" spans="1:97" s="6" customFormat="1" x14ac:dyDescent="0.25">
      <c r="A3292" s="12"/>
      <c r="F3292" s="83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</row>
    <row r="3293" spans="1:97" s="6" customFormat="1" x14ac:dyDescent="0.25">
      <c r="A3293" s="12"/>
      <c r="F3293" s="83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</row>
    <row r="3294" spans="1:97" s="6" customFormat="1" x14ac:dyDescent="0.25">
      <c r="A3294" s="12"/>
      <c r="F3294" s="83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</row>
    <row r="3295" spans="1:97" s="6" customFormat="1" x14ac:dyDescent="0.25">
      <c r="A3295" s="12"/>
      <c r="F3295" s="83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</row>
    <row r="3296" spans="1:97" s="6" customFormat="1" x14ac:dyDescent="0.25">
      <c r="A3296" s="12"/>
      <c r="F3296" s="83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</row>
    <row r="3297" spans="1:97" s="6" customFormat="1" x14ac:dyDescent="0.25">
      <c r="A3297" s="12"/>
      <c r="F3297" s="83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</row>
    <row r="3298" spans="1:97" s="6" customFormat="1" x14ac:dyDescent="0.25">
      <c r="A3298" s="12"/>
      <c r="F3298" s="83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</row>
    <row r="3299" spans="1:97" s="6" customFormat="1" x14ac:dyDescent="0.25">
      <c r="A3299" s="12"/>
      <c r="F3299" s="83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</row>
    <row r="3300" spans="1:97" s="6" customFormat="1" x14ac:dyDescent="0.25">
      <c r="A3300" s="12"/>
      <c r="F3300" s="83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</row>
    <row r="3301" spans="1:97" s="6" customFormat="1" x14ac:dyDescent="0.25">
      <c r="A3301" s="12"/>
      <c r="F3301" s="83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</row>
    <row r="3302" spans="1:97" s="6" customFormat="1" x14ac:dyDescent="0.25">
      <c r="A3302" s="12"/>
      <c r="F3302" s="83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</row>
    <row r="3303" spans="1:97" s="6" customFormat="1" x14ac:dyDescent="0.25">
      <c r="A3303" s="12"/>
      <c r="F3303" s="83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</row>
    <row r="3304" spans="1:97" s="6" customFormat="1" x14ac:dyDescent="0.25">
      <c r="A3304" s="12"/>
      <c r="F3304" s="83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</row>
    <row r="3305" spans="1:97" s="6" customFormat="1" x14ac:dyDescent="0.25">
      <c r="A3305" s="12"/>
      <c r="F3305" s="83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</row>
    <row r="3306" spans="1:97" s="6" customFormat="1" x14ac:dyDescent="0.25">
      <c r="A3306" s="12"/>
      <c r="F3306" s="83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</row>
    <row r="3307" spans="1:97" s="6" customFormat="1" x14ac:dyDescent="0.25">
      <c r="A3307" s="12"/>
      <c r="F3307" s="83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</row>
    <row r="3308" spans="1:97" s="6" customFormat="1" x14ac:dyDescent="0.25">
      <c r="A3308" s="12"/>
      <c r="F3308" s="83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</row>
    <row r="3309" spans="1:97" s="6" customFormat="1" x14ac:dyDescent="0.25">
      <c r="A3309" s="12"/>
      <c r="F3309" s="83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</row>
    <row r="3310" spans="1:97" s="6" customFormat="1" x14ac:dyDescent="0.25">
      <c r="A3310" s="12"/>
      <c r="F3310" s="83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</row>
    <row r="3311" spans="1:97" s="6" customFormat="1" x14ac:dyDescent="0.25">
      <c r="A3311" s="12"/>
      <c r="F3311" s="83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</row>
    <row r="3312" spans="1:97" s="6" customFormat="1" x14ac:dyDescent="0.25">
      <c r="A3312" s="12"/>
      <c r="F3312" s="83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</row>
    <row r="3313" spans="1:97" s="6" customFormat="1" x14ac:dyDescent="0.25">
      <c r="A3313" s="12"/>
      <c r="F3313" s="83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</row>
    <row r="3314" spans="1:97" s="6" customFormat="1" x14ac:dyDescent="0.25">
      <c r="A3314" s="12"/>
      <c r="F3314" s="83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</row>
    <row r="3315" spans="1:97" s="6" customFormat="1" x14ac:dyDescent="0.25">
      <c r="A3315" s="12"/>
      <c r="F3315" s="83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</row>
    <row r="3316" spans="1:97" s="6" customFormat="1" x14ac:dyDescent="0.25">
      <c r="A3316" s="12"/>
      <c r="F3316" s="83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</row>
    <row r="3317" spans="1:97" s="6" customFormat="1" x14ac:dyDescent="0.25">
      <c r="A3317" s="12"/>
      <c r="F3317" s="83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</row>
    <row r="3318" spans="1:97" s="6" customFormat="1" x14ac:dyDescent="0.25">
      <c r="A3318" s="12"/>
      <c r="F3318" s="83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</row>
    <row r="3319" spans="1:97" s="6" customFormat="1" x14ac:dyDescent="0.25">
      <c r="A3319" s="12"/>
      <c r="F3319" s="83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</row>
    <row r="3320" spans="1:97" s="6" customFormat="1" x14ac:dyDescent="0.25">
      <c r="A3320" s="12"/>
      <c r="F3320" s="83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</row>
    <row r="3321" spans="1:97" s="6" customFormat="1" x14ac:dyDescent="0.25">
      <c r="A3321" s="12"/>
      <c r="F3321" s="83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</row>
    <row r="3322" spans="1:97" s="6" customFormat="1" x14ac:dyDescent="0.25">
      <c r="A3322" s="12"/>
      <c r="F3322" s="83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</row>
    <row r="3323" spans="1:97" s="6" customFormat="1" x14ac:dyDescent="0.25">
      <c r="A3323" s="12"/>
      <c r="F3323" s="83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</row>
    <row r="3324" spans="1:97" s="6" customFormat="1" x14ac:dyDescent="0.25">
      <c r="A3324" s="12"/>
      <c r="F3324" s="83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</row>
    <row r="3325" spans="1:97" s="6" customFormat="1" x14ac:dyDescent="0.25">
      <c r="A3325" s="12"/>
      <c r="F3325" s="83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</row>
    <row r="3326" spans="1:97" s="6" customFormat="1" x14ac:dyDescent="0.25">
      <c r="A3326" s="12"/>
      <c r="F3326" s="83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</row>
    <row r="3327" spans="1:97" s="6" customFormat="1" x14ac:dyDescent="0.25">
      <c r="A3327" s="12"/>
      <c r="F3327" s="83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</row>
    <row r="3328" spans="1:97" s="6" customFormat="1" x14ac:dyDescent="0.25">
      <c r="A3328" s="12"/>
      <c r="F3328" s="83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</row>
    <row r="3329" spans="1:97" s="6" customFormat="1" x14ac:dyDescent="0.25">
      <c r="A3329" s="12"/>
      <c r="F3329" s="83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</row>
    <row r="3330" spans="1:97" s="6" customFormat="1" x14ac:dyDescent="0.25">
      <c r="A3330" s="12"/>
      <c r="F3330" s="83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</row>
    <row r="3331" spans="1:97" s="6" customFormat="1" x14ac:dyDescent="0.25">
      <c r="A3331" s="12"/>
      <c r="F3331" s="83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</row>
    <row r="3332" spans="1:97" s="6" customFormat="1" x14ac:dyDescent="0.25">
      <c r="A3332" s="12"/>
      <c r="F3332" s="83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</row>
    <row r="3333" spans="1:97" s="6" customFormat="1" x14ac:dyDescent="0.25">
      <c r="A3333" s="12"/>
      <c r="F3333" s="83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</row>
    <row r="3334" spans="1:97" s="6" customFormat="1" x14ac:dyDescent="0.25">
      <c r="A3334" s="12"/>
      <c r="F3334" s="83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</row>
    <row r="3335" spans="1:97" s="6" customFormat="1" x14ac:dyDescent="0.25">
      <c r="A3335" s="12"/>
      <c r="F3335" s="83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</row>
    <row r="3336" spans="1:97" s="6" customFormat="1" x14ac:dyDescent="0.25">
      <c r="A3336" s="12"/>
      <c r="F3336" s="83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</row>
    <row r="3337" spans="1:97" s="6" customFormat="1" x14ac:dyDescent="0.25">
      <c r="A3337" s="12"/>
      <c r="F3337" s="83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</row>
    <row r="3338" spans="1:97" s="6" customFormat="1" x14ac:dyDescent="0.25">
      <c r="A3338" s="12"/>
      <c r="F3338" s="83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</row>
    <row r="3339" spans="1:97" s="6" customFormat="1" x14ac:dyDescent="0.25">
      <c r="A3339" s="12"/>
      <c r="F3339" s="83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</row>
    <row r="3340" spans="1:97" s="6" customFormat="1" x14ac:dyDescent="0.25">
      <c r="A3340" s="12"/>
      <c r="F3340" s="83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</row>
    <row r="3341" spans="1:97" s="6" customFormat="1" x14ac:dyDescent="0.25">
      <c r="A3341" s="12"/>
      <c r="F3341" s="83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</row>
    <row r="3342" spans="1:97" s="6" customFormat="1" x14ac:dyDescent="0.25">
      <c r="A3342" s="12"/>
      <c r="F3342" s="83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</row>
    <row r="3343" spans="1:97" s="6" customFormat="1" x14ac:dyDescent="0.25">
      <c r="A3343" s="12"/>
      <c r="F3343" s="83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</row>
    <row r="3344" spans="1:97" s="6" customFormat="1" x14ac:dyDescent="0.25">
      <c r="A3344" s="12"/>
      <c r="F3344" s="83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</row>
    <row r="3345" spans="1:97" s="6" customFormat="1" x14ac:dyDescent="0.25">
      <c r="A3345" s="12"/>
      <c r="F3345" s="83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</row>
    <row r="3346" spans="1:97" s="6" customFormat="1" x14ac:dyDescent="0.25">
      <c r="A3346" s="12"/>
      <c r="F3346" s="83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</row>
    <row r="3347" spans="1:97" s="6" customFormat="1" x14ac:dyDescent="0.25">
      <c r="A3347" s="12"/>
      <c r="F3347" s="83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</row>
    <row r="3348" spans="1:97" s="6" customFormat="1" x14ac:dyDescent="0.25">
      <c r="A3348" s="12"/>
      <c r="F3348" s="83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</row>
    <row r="3349" spans="1:97" s="6" customFormat="1" x14ac:dyDescent="0.25">
      <c r="A3349" s="12"/>
      <c r="F3349" s="83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</row>
    <row r="3350" spans="1:97" s="6" customFormat="1" x14ac:dyDescent="0.25">
      <c r="A3350" s="12"/>
      <c r="F3350" s="83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</row>
    <row r="3351" spans="1:97" s="6" customFormat="1" x14ac:dyDescent="0.25">
      <c r="A3351" s="12"/>
      <c r="F3351" s="83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</row>
    <row r="3352" spans="1:97" s="6" customFormat="1" x14ac:dyDescent="0.25">
      <c r="A3352" s="12"/>
      <c r="F3352" s="83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</row>
    <row r="3353" spans="1:97" s="6" customFormat="1" x14ac:dyDescent="0.25">
      <c r="A3353" s="12"/>
      <c r="F3353" s="83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</row>
    <row r="3354" spans="1:97" s="6" customFormat="1" x14ac:dyDescent="0.25">
      <c r="A3354" s="12"/>
      <c r="F3354" s="83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</row>
    <row r="3355" spans="1:97" s="6" customFormat="1" x14ac:dyDescent="0.25">
      <c r="A3355" s="12"/>
      <c r="F3355" s="83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</row>
    <row r="3356" spans="1:97" s="6" customFormat="1" x14ac:dyDescent="0.25">
      <c r="A3356" s="12"/>
      <c r="F3356" s="83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</row>
    <row r="3357" spans="1:97" s="6" customFormat="1" x14ac:dyDescent="0.25">
      <c r="A3357" s="12"/>
      <c r="F3357" s="83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</row>
    <row r="3358" spans="1:97" s="6" customFormat="1" x14ac:dyDescent="0.25">
      <c r="A3358" s="12"/>
      <c r="F3358" s="83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</row>
    <row r="3359" spans="1:97" s="6" customFormat="1" x14ac:dyDescent="0.25">
      <c r="A3359" s="12"/>
      <c r="F3359" s="83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</row>
    <row r="3360" spans="1:97" s="6" customFormat="1" x14ac:dyDescent="0.25">
      <c r="A3360" s="12"/>
      <c r="F3360" s="83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</row>
    <row r="3361" spans="1:97" s="6" customFormat="1" x14ac:dyDescent="0.25">
      <c r="A3361" s="12"/>
      <c r="F3361" s="83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</row>
    <row r="3362" spans="1:97" s="6" customFormat="1" x14ac:dyDescent="0.25">
      <c r="A3362" s="12"/>
      <c r="F3362" s="83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</row>
    <row r="3363" spans="1:97" s="6" customFormat="1" x14ac:dyDescent="0.25">
      <c r="A3363" s="12"/>
      <c r="F3363" s="83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</row>
    <row r="3364" spans="1:97" s="6" customFormat="1" x14ac:dyDescent="0.25">
      <c r="A3364" s="12"/>
      <c r="F3364" s="83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</row>
    <row r="3365" spans="1:97" s="6" customFormat="1" x14ac:dyDescent="0.25">
      <c r="A3365" s="12"/>
      <c r="F3365" s="83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</row>
    <row r="3366" spans="1:97" s="6" customFormat="1" x14ac:dyDescent="0.25">
      <c r="A3366" s="12"/>
      <c r="F3366" s="83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</row>
    <row r="3367" spans="1:97" s="6" customFormat="1" x14ac:dyDescent="0.25">
      <c r="A3367" s="12"/>
      <c r="F3367" s="83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</row>
    <row r="3368" spans="1:97" s="6" customFormat="1" x14ac:dyDescent="0.25">
      <c r="A3368" s="12"/>
      <c r="F3368" s="83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</row>
    <row r="3369" spans="1:97" s="6" customFormat="1" x14ac:dyDescent="0.25">
      <c r="A3369" s="12"/>
      <c r="F3369" s="83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</row>
    <row r="3370" spans="1:97" s="6" customFormat="1" x14ac:dyDescent="0.25">
      <c r="A3370" s="12"/>
      <c r="F3370" s="83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</row>
    <row r="3371" spans="1:97" s="6" customFormat="1" x14ac:dyDescent="0.25">
      <c r="A3371" s="12"/>
      <c r="F3371" s="83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</row>
    <row r="3372" spans="1:97" s="6" customFormat="1" x14ac:dyDescent="0.25">
      <c r="A3372" s="12"/>
      <c r="F3372" s="83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</row>
    <row r="3373" spans="1:97" s="6" customFormat="1" x14ac:dyDescent="0.25">
      <c r="A3373" s="12"/>
      <c r="F3373" s="83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</row>
    <row r="3374" spans="1:97" s="6" customFormat="1" x14ac:dyDescent="0.25">
      <c r="A3374" s="12"/>
      <c r="F3374" s="83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</row>
    <row r="3375" spans="1:97" s="6" customFormat="1" x14ac:dyDescent="0.25">
      <c r="A3375" s="12"/>
      <c r="F3375" s="83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</row>
    <row r="3376" spans="1:97" s="6" customFormat="1" x14ac:dyDescent="0.25">
      <c r="A3376" s="12"/>
      <c r="F3376" s="83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</row>
    <row r="3377" spans="1:97" s="6" customFormat="1" x14ac:dyDescent="0.25">
      <c r="A3377" s="12"/>
      <c r="F3377" s="83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</row>
    <row r="3378" spans="1:97" s="6" customFormat="1" x14ac:dyDescent="0.25">
      <c r="A3378" s="12"/>
      <c r="F3378" s="83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</row>
    <row r="3379" spans="1:97" s="6" customFormat="1" x14ac:dyDescent="0.25">
      <c r="A3379" s="12"/>
      <c r="F3379" s="83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</row>
    <row r="3380" spans="1:97" s="6" customFormat="1" x14ac:dyDescent="0.25">
      <c r="A3380" s="12"/>
      <c r="F3380" s="83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</row>
    <row r="3381" spans="1:97" s="6" customFormat="1" x14ac:dyDescent="0.25">
      <c r="A3381" s="12"/>
      <c r="F3381" s="83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</row>
    <row r="3382" spans="1:97" s="6" customFormat="1" x14ac:dyDescent="0.25">
      <c r="A3382" s="12"/>
      <c r="F3382" s="83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</row>
    <row r="3383" spans="1:97" s="6" customFormat="1" x14ac:dyDescent="0.25">
      <c r="A3383" s="12"/>
      <c r="F3383" s="83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</row>
    <row r="3384" spans="1:97" s="6" customFormat="1" x14ac:dyDescent="0.25">
      <c r="A3384" s="12"/>
      <c r="F3384" s="83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</row>
    <row r="3385" spans="1:97" s="6" customFormat="1" x14ac:dyDescent="0.25">
      <c r="A3385" s="12"/>
      <c r="F3385" s="83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</row>
    <row r="3386" spans="1:97" s="6" customFormat="1" x14ac:dyDescent="0.25">
      <c r="A3386" s="12"/>
      <c r="F3386" s="83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</row>
    <row r="3387" spans="1:97" s="6" customFormat="1" x14ac:dyDescent="0.25">
      <c r="A3387" s="12"/>
      <c r="F3387" s="83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</row>
    <row r="3388" spans="1:97" s="6" customFormat="1" x14ac:dyDescent="0.25">
      <c r="A3388" s="12"/>
      <c r="F3388" s="83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</row>
    <row r="3389" spans="1:97" s="6" customFormat="1" x14ac:dyDescent="0.25">
      <c r="A3389" s="12"/>
      <c r="F3389" s="83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</row>
    <row r="3390" spans="1:97" s="6" customFormat="1" x14ac:dyDescent="0.25">
      <c r="A3390" s="12"/>
      <c r="F3390" s="83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</row>
    <row r="3391" spans="1:97" s="6" customFormat="1" x14ac:dyDescent="0.25">
      <c r="A3391" s="12"/>
      <c r="F3391" s="83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</row>
    <row r="3392" spans="1:97" s="6" customFormat="1" x14ac:dyDescent="0.25">
      <c r="A3392" s="12"/>
      <c r="F3392" s="83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</row>
    <row r="3393" spans="1:97" s="6" customFormat="1" x14ac:dyDescent="0.25">
      <c r="A3393" s="12"/>
      <c r="F3393" s="83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</row>
    <row r="3394" spans="1:97" s="6" customFormat="1" x14ac:dyDescent="0.25">
      <c r="A3394" s="12"/>
      <c r="F3394" s="83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</row>
    <row r="3395" spans="1:97" s="6" customFormat="1" x14ac:dyDescent="0.25">
      <c r="A3395" s="12"/>
      <c r="F3395" s="83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</row>
    <row r="3396" spans="1:97" s="6" customFormat="1" x14ac:dyDescent="0.25">
      <c r="A3396" s="12"/>
      <c r="F3396" s="83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</row>
    <row r="3397" spans="1:97" s="6" customFormat="1" x14ac:dyDescent="0.25">
      <c r="A3397" s="12"/>
      <c r="F3397" s="83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</row>
    <row r="3398" spans="1:97" s="6" customFormat="1" x14ac:dyDescent="0.25">
      <c r="A3398" s="12"/>
      <c r="F3398" s="83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</row>
    <row r="3399" spans="1:97" s="6" customFormat="1" x14ac:dyDescent="0.25">
      <c r="A3399" s="12"/>
      <c r="F3399" s="83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</row>
    <row r="3400" spans="1:97" s="6" customFormat="1" x14ac:dyDescent="0.25">
      <c r="A3400" s="12"/>
      <c r="F3400" s="83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</row>
    <row r="3401" spans="1:97" s="6" customFormat="1" x14ac:dyDescent="0.25">
      <c r="A3401" s="12"/>
      <c r="F3401" s="83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</row>
    <row r="3402" spans="1:97" s="6" customFormat="1" x14ac:dyDescent="0.25">
      <c r="A3402" s="12"/>
      <c r="F3402" s="83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</row>
    <row r="3403" spans="1:97" s="6" customFormat="1" x14ac:dyDescent="0.25">
      <c r="A3403" s="12"/>
      <c r="F3403" s="83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</row>
    <row r="3404" spans="1:97" s="6" customFormat="1" x14ac:dyDescent="0.25">
      <c r="A3404" s="12"/>
      <c r="F3404" s="83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</row>
    <row r="3405" spans="1:97" s="6" customFormat="1" x14ac:dyDescent="0.25">
      <c r="A3405" s="12"/>
      <c r="F3405" s="83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</row>
    <row r="3406" spans="1:97" s="6" customFormat="1" x14ac:dyDescent="0.25">
      <c r="A3406" s="12"/>
      <c r="F3406" s="83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</row>
    <row r="3407" spans="1:97" s="6" customFormat="1" x14ac:dyDescent="0.25">
      <c r="A3407" s="12"/>
      <c r="F3407" s="83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</row>
    <row r="3408" spans="1:97" s="6" customFormat="1" x14ac:dyDescent="0.25">
      <c r="A3408" s="12"/>
      <c r="F3408" s="83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</row>
    <row r="3409" spans="1:97" s="6" customFormat="1" x14ac:dyDescent="0.25">
      <c r="A3409" s="12"/>
      <c r="F3409" s="83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</row>
    <row r="3410" spans="1:97" s="6" customFormat="1" x14ac:dyDescent="0.25">
      <c r="A3410" s="12"/>
      <c r="F3410" s="83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</row>
    <row r="3411" spans="1:97" s="6" customFormat="1" x14ac:dyDescent="0.25">
      <c r="A3411" s="12"/>
      <c r="F3411" s="83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</row>
    <row r="3412" spans="1:97" s="6" customFormat="1" x14ac:dyDescent="0.25">
      <c r="A3412" s="12"/>
      <c r="F3412" s="83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</row>
    <row r="3413" spans="1:97" s="6" customFormat="1" x14ac:dyDescent="0.25">
      <c r="A3413" s="12"/>
      <c r="F3413" s="83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</row>
    <row r="3414" spans="1:97" s="6" customFormat="1" x14ac:dyDescent="0.25">
      <c r="A3414" s="12"/>
      <c r="F3414" s="83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</row>
    <row r="3415" spans="1:97" s="6" customFormat="1" x14ac:dyDescent="0.25">
      <c r="A3415" s="12"/>
      <c r="F3415" s="83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</row>
    <row r="3416" spans="1:97" s="6" customFormat="1" x14ac:dyDescent="0.25">
      <c r="A3416" s="12"/>
      <c r="F3416" s="83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</row>
    <row r="3417" spans="1:97" s="6" customFormat="1" x14ac:dyDescent="0.25">
      <c r="A3417" s="12"/>
      <c r="F3417" s="83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</row>
    <row r="3418" spans="1:97" s="6" customFormat="1" x14ac:dyDescent="0.25">
      <c r="A3418" s="12"/>
      <c r="F3418" s="83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</row>
    <row r="3419" spans="1:97" s="6" customFormat="1" x14ac:dyDescent="0.25">
      <c r="A3419" s="12"/>
      <c r="F3419" s="83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</row>
    <row r="3420" spans="1:97" s="6" customFormat="1" x14ac:dyDescent="0.25">
      <c r="A3420" s="12"/>
      <c r="F3420" s="83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</row>
    <row r="3421" spans="1:97" s="6" customFormat="1" x14ac:dyDescent="0.25">
      <c r="A3421" s="12"/>
      <c r="F3421" s="83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</row>
    <row r="3422" spans="1:97" s="6" customFormat="1" x14ac:dyDescent="0.25">
      <c r="A3422" s="12"/>
      <c r="F3422" s="83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</row>
    <row r="3423" spans="1:97" s="6" customFormat="1" x14ac:dyDescent="0.25">
      <c r="A3423" s="12"/>
      <c r="F3423" s="83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</row>
    <row r="3424" spans="1:97" s="6" customFormat="1" x14ac:dyDescent="0.25">
      <c r="A3424" s="12"/>
      <c r="F3424" s="83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</row>
    <row r="3425" spans="1:97" s="6" customFormat="1" x14ac:dyDescent="0.25">
      <c r="A3425" s="12"/>
      <c r="F3425" s="83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</row>
    <row r="3426" spans="1:97" s="6" customFormat="1" x14ac:dyDescent="0.25">
      <c r="A3426" s="12"/>
      <c r="F3426" s="83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</row>
    <row r="3427" spans="1:97" s="6" customFormat="1" x14ac:dyDescent="0.25">
      <c r="A3427" s="12"/>
      <c r="F3427" s="83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</row>
    <row r="3428" spans="1:97" s="6" customFormat="1" x14ac:dyDescent="0.25">
      <c r="A3428" s="12"/>
      <c r="F3428" s="83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</row>
    <row r="3429" spans="1:97" s="6" customFormat="1" x14ac:dyDescent="0.25">
      <c r="A3429" s="12"/>
      <c r="F3429" s="83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</row>
    <row r="3430" spans="1:97" s="6" customFormat="1" x14ac:dyDescent="0.25">
      <c r="A3430" s="12"/>
      <c r="F3430" s="83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</row>
    <row r="3431" spans="1:97" s="6" customFormat="1" x14ac:dyDescent="0.25">
      <c r="A3431" s="12"/>
      <c r="F3431" s="83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</row>
    <row r="3432" spans="1:97" s="6" customFormat="1" x14ac:dyDescent="0.25">
      <c r="A3432" s="12"/>
      <c r="F3432" s="83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</row>
    <row r="3433" spans="1:97" s="6" customFormat="1" x14ac:dyDescent="0.25">
      <c r="A3433" s="12"/>
      <c r="F3433" s="83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</row>
    <row r="3434" spans="1:97" s="6" customFormat="1" x14ac:dyDescent="0.25">
      <c r="A3434" s="12"/>
      <c r="F3434" s="83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</row>
    <row r="3435" spans="1:97" s="6" customFormat="1" x14ac:dyDescent="0.25">
      <c r="A3435" s="12"/>
      <c r="F3435" s="83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</row>
    <row r="3436" spans="1:97" s="6" customFormat="1" x14ac:dyDescent="0.25">
      <c r="A3436" s="12"/>
      <c r="F3436" s="83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</row>
    <row r="3437" spans="1:97" s="6" customFormat="1" x14ac:dyDescent="0.25">
      <c r="A3437" s="12"/>
      <c r="F3437" s="83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</row>
    <row r="3438" spans="1:97" s="6" customFormat="1" x14ac:dyDescent="0.25">
      <c r="A3438" s="12"/>
      <c r="F3438" s="83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</row>
    <row r="3439" spans="1:97" s="6" customFormat="1" x14ac:dyDescent="0.25">
      <c r="A3439" s="12"/>
      <c r="F3439" s="83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</row>
    <row r="3440" spans="1:97" s="6" customFormat="1" x14ac:dyDescent="0.25">
      <c r="A3440" s="12"/>
      <c r="F3440" s="83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</row>
    <row r="3441" spans="1:97" s="6" customFormat="1" x14ac:dyDescent="0.25">
      <c r="A3441" s="12"/>
      <c r="F3441" s="83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</row>
    <row r="3442" spans="1:97" s="6" customFormat="1" x14ac:dyDescent="0.25">
      <c r="A3442" s="12"/>
      <c r="F3442" s="83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</row>
    <row r="3443" spans="1:97" s="6" customFormat="1" x14ac:dyDescent="0.25">
      <c r="A3443" s="12"/>
      <c r="F3443" s="83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</row>
    <row r="3444" spans="1:97" s="6" customFormat="1" x14ac:dyDescent="0.25">
      <c r="A3444" s="12"/>
      <c r="F3444" s="83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</row>
    <row r="3445" spans="1:97" s="6" customFormat="1" x14ac:dyDescent="0.25">
      <c r="A3445" s="12"/>
      <c r="F3445" s="83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</row>
    <row r="3446" spans="1:97" s="6" customFormat="1" x14ac:dyDescent="0.25">
      <c r="A3446" s="12"/>
      <c r="F3446" s="83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</row>
    <row r="3447" spans="1:97" s="6" customFormat="1" x14ac:dyDescent="0.25">
      <c r="A3447" s="12"/>
      <c r="F3447" s="83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</row>
    <row r="3448" spans="1:97" s="6" customFormat="1" x14ac:dyDescent="0.25">
      <c r="A3448" s="12"/>
      <c r="F3448" s="83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</row>
    <row r="3449" spans="1:97" s="6" customFormat="1" x14ac:dyDescent="0.25">
      <c r="A3449" s="12"/>
      <c r="F3449" s="83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</row>
    <row r="3450" spans="1:97" s="6" customFormat="1" x14ac:dyDescent="0.25">
      <c r="A3450" s="12"/>
      <c r="F3450" s="83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</row>
    <row r="3451" spans="1:97" s="6" customFormat="1" x14ac:dyDescent="0.25">
      <c r="A3451" s="12"/>
      <c r="F3451" s="83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</row>
    <row r="3452" spans="1:97" s="6" customFormat="1" x14ac:dyDescent="0.25">
      <c r="A3452" s="12"/>
      <c r="F3452" s="83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</row>
    <row r="3453" spans="1:97" s="6" customFormat="1" x14ac:dyDescent="0.25">
      <c r="A3453" s="12"/>
      <c r="F3453" s="83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</row>
    <row r="3454" spans="1:97" s="6" customFormat="1" x14ac:dyDescent="0.25">
      <c r="A3454" s="12"/>
      <c r="F3454" s="83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</row>
    <row r="3455" spans="1:97" s="6" customFormat="1" x14ac:dyDescent="0.25">
      <c r="A3455" s="12"/>
      <c r="F3455" s="83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</row>
    <row r="3456" spans="1:97" s="6" customFormat="1" x14ac:dyDescent="0.25">
      <c r="A3456" s="12"/>
      <c r="F3456" s="83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</row>
    <row r="3457" spans="1:97" s="6" customFormat="1" x14ac:dyDescent="0.25">
      <c r="A3457" s="12"/>
      <c r="F3457" s="83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</row>
    <row r="3458" spans="1:97" s="6" customFormat="1" x14ac:dyDescent="0.25">
      <c r="A3458" s="12"/>
      <c r="F3458" s="83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</row>
    <row r="3459" spans="1:97" s="6" customFormat="1" x14ac:dyDescent="0.25">
      <c r="A3459" s="12"/>
      <c r="F3459" s="83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</row>
    <row r="3460" spans="1:97" s="6" customFormat="1" x14ac:dyDescent="0.25">
      <c r="A3460" s="12"/>
      <c r="F3460" s="83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</row>
    <row r="3461" spans="1:97" s="6" customFormat="1" x14ac:dyDescent="0.25">
      <c r="A3461" s="12"/>
      <c r="F3461" s="83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</row>
    <row r="3462" spans="1:97" s="6" customFormat="1" x14ac:dyDescent="0.25">
      <c r="A3462" s="12"/>
      <c r="F3462" s="83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</row>
    <row r="3463" spans="1:97" s="6" customFormat="1" x14ac:dyDescent="0.25">
      <c r="A3463" s="12"/>
      <c r="F3463" s="83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</row>
    <row r="3464" spans="1:97" s="6" customFormat="1" x14ac:dyDescent="0.25">
      <c r="A3464" s="12"/>
      <c r="F3464" s="83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</row>
    <row r="3465" spans="1:97" s="6" customFormat="1" x14ac:dyDescent="0.25">
      <c r="A3465" s="12"/>
      <c r="F3465" s="83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</row>
    <row r="3466" spans="1:97" s="6" customFormat="1" x14ac:dyDescent="0.25">
      <c r="A3466" s="12"/>
      <c r="F3466" s="83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</row>
    <row r="3467" spans="1:97" s="6" customFormat="1" x14ac:dyDescent="0.25">
      <c r="A3467" s="12"/>
      <c r="F3467" s="83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</row>
    <row r="3468" spans="1:97" s="6" customFormat="1" x14ac:dyDescent="0.25">
      <c r="A3468" s="12"/>
      <c r="F3468" s="83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</row>
    <row r="3469" spans="1:97" s="6" customFormat="1" x14ac:dyDescent="0.25">
      <c r="A3469" s="12"/>
      <c r="F3469" s="83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</row>
    <row r="3470" spans="1:97" s="6" customFormat="1" x14ac:dyDescent="0.25">
      <c r="A3470" s="12"/>
      <c r="F3470" s="83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</row>
    <row r="3471" spans="1:97" s="6" customFormat="1" x14ac:dyDescent="0.25">
      <c r="A3471" s="12"/>
      <c r="F3471" s="83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</row>
    <row r="3472" spans="1:97" s="6" customFormat="1" x14ac:dyDescent="0.25">
      <c r="A3472" s="12"/>
      <c r="F3472" s="83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</row>
    <row r="3473" spans="1:97" s="6" customFormat="1" x14ac:dyDescent="0.25">
      <c r="A3473" s="12"/>
      <c r="F3473" s="83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</row>
    <row r="3474" spans="1:97" s="6" customFormat="1" x14ac:dyDescent="0.25">
      <c r="A3474" s="12"/>
      <c r="F3474" s="83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</row>
    <row r="3475" spans="1:97" s="6" customFormat="1" x14ac:dyDescent="0.25">
      <c r="A3475" s="12"/>
      <c r="F3475" s="83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</row>
    <row r="3476" spans="1:97" s="6" customFormat="1" x14ac:dyDescent="0.25">
      <c r="A3476" s="12"/>
      <c r="F3476" s="83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</row>
    <row r="3477" spans="1:97" s="6" customFormat="1" x14ac:dyDescent="0.25">
      <c r="A3477" s="12"/>
      <c r="F3477" s="83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</row>
    <row r="3478" spans="1:97" s="6" customFormat="1" x14ac:dyDescent="0.25">
      <c r="A3478" s="12"/>
      <c r="F3478" s="83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</row>
    <row r="3479" spans="1:97" s="6" customFormat="1" x14ac:dyDescent="0.25">
      <c r="A3479" s="12"/>
      <c r="F3479" s="83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</row>
    <row r="3480" spans="1:97" s="6" customFormat="1" x14ac:dyDescent="0.25">
      <c r="A3480" s="12"/>
      <c r="F3480" s="83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</row>
    <row r="3481" spans="1:97" s="6" customFormat="1" x14ac:dyDescent="0.25">
      <c r="A3481" s="12"/>
      <c r="F3481" s="83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</row>
    <row r="3482" spans="1:97" s="6" customFormat="1" x14ac:dyDescent="0.25">
      <c r="A3482" s="12"/>
      <c r="F3482" s="83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</row>
    <row r="3483" spans="1:97" s="6" customFormat="1" x14ac:dyDescent="0.25">
      <c r="A3483" s="12"/>
      <c r="F3483" s="83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</row>
    <row r="3484" spans="1:97" s="6" customFormat="1" x14ac:dyDescent="0.25">
      <c r="A3484" s="12"/>
      <c r="F3484" s="83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</row>
    <row r="3485" spans="1:97" s="6" customFormat="1" x14ac:dyDescent="0.25">
      <c r="A3485" s="12"/>
      <c r="F3485" s="83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</row>
    <row r="3486" spans="1:97" s="6" customFormat="1" x14ac:dyDescent="0.25">
      <c r="A3486" s="12"/>
      <c r="F3486" s="83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</row>
    <row r="3487" spans="1:97" s="6" customFormat="1" x14ac:dyDescent="0.25">
      <c r="A3487" s="12"/>
      <c r="F3487" s="83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</row>
    <row r="3488" spans="1:97" s="6" customFormat="1" x14ac:dyDescent="0.25">
      <c r="A3488" s="12"/>
      <c r="F3488" s="83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</row>
    <row r="3489" spans="1:97" s="6" customFormat="1" x14ac:dyDescent="0.25">
      <c r="A3489" s="12"/>
      <c r="F3489" s="83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</row>
    <row r="3490" spans="1:97" s="6" customFormat="1" x14ac:dyDescent="0.25">
      <c r="A3490" s="12"/>
      <c r="F3490" s="83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</row>
    <row r="3491" spans="1:97" s="6" customFormat="1" x14ac:dyDescent="0.25">
      <c r="A3491" s="12"/>
      <c r="F3491" s="83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</row>
    <row r="3492" spans="1:97" s="6" customFormat="1" x14ac:dyDescent="0.25">
      <c r="A3492" s="12"/>
      <c r="F3492" s="83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</row>
    <row r="3493" spans="1:97" s="6" customFormat="1" x14ac:dyDescent="0.25">
      <c r="A3493" s="12"/>
      <c r="F3493" s="83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</row>
    <row r="3494" spans="1:97" s="6" customFormat="1" x14ac:dyDescent="0.25">
      <c r="A3494" s="12"/>
      <c r="F3494" s="83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</row>
    <row r="3495" spans="1:97" s="6" customFormat="1" x14ac:dyDescent="0.25">
      <c r="A3495" s="12"/>
      <c r="F3495" s="83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</row>
    <row r="3496" spans="1:97" s="6" customFormat="1" x14ac:dyDescent="0.25">
      <c r="A3496" s="12"/>
      <c r="F3496" s="83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</row>
    <row r="3497" spans="1:97" s="6" customFormat="1" x14ac:dyDescent="0.25">
      <c r="A3497" s="12"/>
      <c r="F3497" s="83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</row>
    <row r="3498" spans="1:97" s="6" customFormat="1" x14ac:dyDescent="0.25">
      <c r="A3498" s="12"/>
      <c r="F3498" s="83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</row>
    <row r="3499" spans="1:97" s="6" customFormat="1" x14ac:dyDescent="0.25">
      <c r="A3499" s="12"/>
      <c r="F3499" s="83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</row>
    <row r="3500" spans="1:97" s="6" customFormat="1" x14ac:dyDescent="0.25">
      <c r="A3500" s="12"/>
      <c r="F3500" s="83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</row>
    <row r="3501" spans="1:97" s="6" customFormat="1" x14ac:dyDescent="0.25">
      <c r="A3501" s="12"/>
      <c r="F3501" s="83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</row>
    <row r="3502" spans="1:97" s="6" customFormat="1" x14ac:dyDescent="0.25">
      <c r="A3502" s="12"/>
      <c r="F3502" s="83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</row>
    <row r="3503" spans="1:97" s="6" customFormat="1" x14ac:dyDescent="0.25">
      <c r="A3503" s="12"/>
      <c r="F3503" s="83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</row>
    <row r="3504" spans="1:97" s="6" customFormat="1" x14ac:dyDescent="0.25">
      <c r="A3504" s="12"/>
      <c r="F3504" s="83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</row>
    <row r="3505" spans="1:97" s="6" customFormat="1" x14ac:dyDescent="0.25">
      <c r="A3505" s="12"/>
      <c r="F3505" s="83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</row>
    <row r="3506" spans="1:97" s="6" customFormat="1" x14ac:dyDescent="0.25">
      <c r="A3506" s="12"/>
      <c r="F3506" s="83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</row>
    <row r="3507" spans="1:97" s="6" customFormat="1" x14ac:dyDescent="0.25">
      <c r="A3507" s="12"/>
      <c r="F3507" s="83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</row>
    <row r="3508" spans="1:97" s="6" customFormat="1" x14ac:dyDescent="0.25">
      <c r="A3508" s="12"/>
      <c r="F3508" s="83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</row>
    <row r="3509" spans="1:97" s="6" customFormat="1" x14ac:dyDescent="0.25">
      <c r="A3509" s="12"/>
      <c r="F3509" s="83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</row>
    <row r="3510" spans="1:97" s="6" customFormat="1" x14ac:dyDescent="0.25">
      <c r="A3510" s="12"/>
      <c r="F3510" s="83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</row>
    <row r="3511" spans="1:97" s="6" customFormat="1" x14ac:dyDescent="0.25">
      <c r="A3511" s="12"/>
      <c r="F3511" s="83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</row>
    <row r="3512" spans="1:97" s="6" customFormat="1" x14ac:dyDescent="0.25">
      <c r="A3512" s="12"/>
      <c r="F3512" s="83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</row>
    <row r="3513" spans="1:97" s="6" customFormat="1" x14ac:dyDescent="0.25">
      <c r="A3513" s="12"/>
      <c r="F3513" s="83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</row>
    <row r="3514" spans="1:97" s="6" customFormat="1" x14ac:dyDescent="0.25">
      <c r="A3514" s="12"/>
      <c r="F3514" s="83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</row>
    <row r="3515" spans="1:97" s="6" customFormat="1" x14ac:dyDescent="0.25">
      <c r="A3515" s="12"/>
      <c r="F3515" s="83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</row>
    <row r="3516" spans="1:97" s="6" customFormat="1" x14ac:dyDescent="0.25">
      <c r="A3516" s="12"/>
      <c r="F3516" s="83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</row>
    <row r="3517" spans="1:97" s="6" customFormat="1" x14ac:dyDescent="0.25">
      <c r="A3517" s="12"/>
      <c r="F3517" s="83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</row>
    <row r="3518" spans="1:97" s="6" customFormat="1" x14ac:dyDescent="0.25">
      <c r="A3518" s="12"/>
      <c r="F3518" s="83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</row>
    <row r="3519" spans="1:97" s="6" customFormat="1" x14ac:dyDescent="0.25">
      <c r="A3519" s="12"/>
      <c r="F3519" s="83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</row>
    <row r="3520" spans="1:97" s="6" customFormat="1" x14ac:dyDescent="0.25">
      <c r="A3520" s="12"/>
      <c r="F3520" s="83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</row>
    <row r="3521" spans="1:97" s="6" customFormat="1" x14ac:dyDescent="0.25">
      <c r="A3521" s="12"/>
      <c r="F3521" s="83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</row>
    <row r="3522" spans="1:97" s="6" customFormat="1" x14ac:dyDescent="0.25">
      <c r="A3522" s="12"/>
      <c r="F3522" s="83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</row>
    <row r="3523" spans="1:97" s="6" customFormat="1" x14ac:dyDescent="0.25">
      <c r="A3523" s="12"/>
      <c r="F3523" s="83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</row>
    <row r="3524" spans="1:97" s="6" customFormat="1" x14ac:dyDescent="0.25">
      <c r="A3524" s="12"/>
      <c r="F3524" s="83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</row>
    <row r="3525" spans="1:97" s="6" customFormat="1" x14ac:dyDescent="0.25">
      <c r="A3525" s="12"/>
      <c r="F3525" s="83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</row>
    <row r="3526" spans="1:97" s="6" customFormat="1" x14ac:dyDescent="0.25">
      <c r="A3526" s="12"/>
      <c r="F3526" s="83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</row>
    <row r="3527" spans="1:97" s="6" customFormat="1" x14ac:dyDescent="0.25">
      <c r="A3527" s="12"/>
      <c r="F3527" s="83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</row>
    <row r="3528" spans="1:97" s="6" customFormat="1" x14ac:dyDescent="0.25">
      <c r="A3528" s="12"/>
      <c r="F3528" s="83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</row>
    <row r="3529" spans="1:97" s="6" customFormat="1" x14ac:dyDescent="0.25">
      <c r="A3529" s="12"/>
      <c r="F3529" s="83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</row>
    <row r="3530" spans="1:97" s="6" customFormat="1" x14ac:dyDescent="0.25">
      <c r="A3530" s="12"/>
      <c r="F3530" s="83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</row>
    <row r="3531" spans="1:97" s="6" customFormat="1" x14ac:dyDescent="0.25">
      <c r="A3531" s="12"/>
      <c r="F3531" s="83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</row>
    <row r="3532" spans="1:97" s="6" customFormat="1" x14ac:dyDescent="0.25">
      <c r="A3532" s="12"/>
      <c r="F3532" s="83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</row>
    <row r="3533" spans="1:97" s="6" customFormat="1" x14ac:dyDescent="0.25">
      <c r="A3533" s="12"/>
      <c r="F3533" s="83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</row>
    <row r="3534" spans="1:97" s="6" customFormat="1" x14ac:dyDescent="0.25">
      <c r="A3534" s="12"/>
      <c r="F3534" s="83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</row>
    <row r="3535" spans="1:97" s="6" customFormat="1" x14ac:dyDescent="0.25">
      <c r="A3535" s="12"/>
      <c r="F3535" s="83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</row>
    <row r="3536" spans="1:97" s="6" customFormat="1" x14ac:dyDescent="0.25">
      <c r="A3536" s="12"/>
      <c r="F3536" s="83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</row>
    <row r="3537" spans="1:97" s="6" customFormat="1" x14ac:dyDescent="0.25">
      <c r="A3537" s="12"/>
      <c r="F3537" s="83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</row>
    <row r="3538" spans="1:97" s="6" customFormat="1" x14ac:dyDescent="0.25">
      <c r="A3538" s="12"/>
      <c r="F3538" s="83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</row>
    <row r="3539" spans="1:97" s="6" customFormat="1" x14ac:dyDescent="0.25">
      <c r="A3539" s="12"/>
      <c r="F3539" s="83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</row>
    <row r="3540" spans="1:97" s="6" customFormat="1" x14ac:dyDescent="0.25">
      <c r="A3540" s="12"/>
      <c r="F3540" s="83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</row>
    <row r="3541" spans="1:97" s="6" customFormat="1" x14ac:dyDescent="0.25">
      <c r="A3541" s="12"/>
      <c r="F3541" s="83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</row>
    <row r="3542" spans="1:97" s="6" customFormat="1" x14ac:dyDescent="0.25">
      <c r="A3542" s="12"/>
      <c r="F3542" s="83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</row>
    <row r="3543" spans="1:97" s="6" customFormat="1" x14ac:dyDescent="0.25">
      <c r="A3543" s="12"/>
      <c r="F3543" s="83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</row>
    <row r="3544" spans="1:97" s="6" customFormat="1" x14ac:dyDescent="0.25">
      <c r="A3544" s="12"/>
      <c r="F3544" s="83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</row>
    <row r="3545" spans="1:97" s="6" customFormat="1" x14ac:dyDescent="0.25">
      <c r="A3545" s="12"/>
      <c r="F3545" s="83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</row>
    <row r="3546" spans="1:97" s="6" customFormat="1" x14ac:dyDescent="0.25">
      <c r="A3546" s="12"/>
      <c r="F3546" s="83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</row>
    <row r="3547" spans="1:97" s="6" customFormat="1" x14ac:dyDescent="0.25">
      <c r="A3547" s="12"/>
      <c r="F3547" s="83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</row>
    <row r="3548" spans="1:97" s="6" customFormat="1" x14ac:dyDescent="0.25">
      <c r="A3548" s="12"/>
      <c r="F3548" s="83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</row>
    <row r="3549" spans="1:97" s="6" customFormat="1" x14ac:dyDescent="0.25">
      <c r="A3549" s="12"/>
      <c r="F3549" s="83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</row>
    <row r="3550" spans="1:97" s="6" customFormat="1" x14ac:dyDescent="0.25">
      <c r="A3550" s="12"/>
      <c r="F3550" s="83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</row>
    <row r="3551" spans="1:97" s="6" customFormat="1" x14ac:dyDescent="0.25">
      <c r="A3551" s="12"/>
      <c r="F3551" s="83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</row>
    <row r="3552" spans="1:97" s="6" customFormat="1" x14ac:dyDescent="0.25">
      <c r="A3552" s="12"/>
      <c r="F3552" s="83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</row>
    <row r="3553" spans="1:97" s="6" customFormat="1" x14ac:dyDescent="0.25">
      <c r="A3553" s="12"/>
      <c r="F3553" s="83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</row>
    <row r="3554" spans="1:97" s="6" customFormat="1" x14ac:dyDescent="0.25">
      <c r="A3554" s="12"/>
      <c r="F3554" s="83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</row>
    <row r="3555" spans="1:97" s="6" customFormat="1" x14ac:dyDescent="0.25">
      <c r="A3555" s="12"/>
      <c r="F3555" s="83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</row>
    <row r="3556" spans="1:97" s="6" customFormat="1" x14ac:dyDescent="0.25">
      <c r="A3556" s="12"/>
      <c r="F3556" s="83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</row>
    <row r="3557" spans="1:97" s="6" customFormat="1" x14ac:dyDescent="0.25">
      <c r="A3557" s="12"/>
      <c r="F3557" s="83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</row>
    <row r="3558" spans="1:97" s="6" customFormat="1" x14ac:dyDescent="0.25">
      <c r="A3558" s="12"/>
      <c r="F3558" s="83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</row>
    <row r="3559" spans="1:97" s="6" customFormat="1" x14ac:dyDescent="0.25">
      <c r="A3559" s="12"/>
      <c r="F3559" s="83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</row>
    <row r="3560" spans="1:97" s="6" customFormat="1" x14ac:dyDescent="0.25">
      <c r="A3560" s="12"/>
      <c r="F3560" s="83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</row>
    <row r="3561" spans="1:97" s="6" customFormat="1" x14ac:dyDescent="0.25">
      <c r="A3561" s="12"/>
      <c r="F3561" s="83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</row>
    <row r="3562" spans="1:97" s="6" customFormat="1" x14ac:dyDescent="0.25">
      <c r="A3562" s="12"/>
      <c r="F3562" s="83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</row>
    <row r="3563" spans="1:97" s="6" customFormat="1" x14ac:dyDescent="0.25">
      <c r="A3563" s="12"/>
      <c r="F3563" s="83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</row>
    <row r="3564" spans="1:97" s="6" customFormat="1" x14ac:dyDescent="0.25">
      <c r="A3564" s="12"/>
      <c r="F3564" s="83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</row>
    <row r="3565" spans="1:97" s="6" customFormat="1" x14ac:dyDescent="0.25">
      <c r="A3565" s="12"/>
      <c r="F3565" s="83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</row>
    <row r="3566" spans="1:97" s="6" customFormat="1" x14ac:dyDescent="0.25">
      <c r="A3566" s="12"/>
      <c r="F3566" s="83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</row>
    <row r="3567" spans="1:97" s="6" customFormat="1" x14ac:dyDescent="0.25">
      <c r="A3567" s="12"/>
      <c r="F3567" s="83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</row>
    <row r="3568" spans="1:97" s="6" customFormat="1" x14ac:dyDescent="0.25">
      <c r="A3568" s="12"/>
      <c r="F3568" s="83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</row>
    <row r="3569" spans="1:97" s="6" customFormat="1" x14ac:dyDescent="0.25">
      <c r="A3569" s="12"/>
      <c r="F3569" s="83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</row>
    <row r="3570" spans="1:97" s="6" customFormat="1" x14ac:dyDescent="0.25">
      <c r="A3570" s="12"/>
      <c r="F3570" s="83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</row>
    <row r="3571" spans="1:97" s="6" customFormat="1" x14ac:dyDescent="0.25">
      <c r="A3571" s="12"/>
      <c r="F3571" s="83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</row>
    <row r="3572" spans="1:97" s="6" customFormat="1" x14ac:dyDescent="0.25">
      <c r="A3572" s="12"/>
      <c r="F3572" s="83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</row>
    <row r="3573" spans="1:97" s="6" customFormat="1" x14ac:dyDescent="0.25">
      <c r="A3573" s="12"/>
      <c r="F3573" s="83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</row>
    <row r="3574" spans="1:97" s="6" customFormat="1" x14ac:dyDescent="0.25">
      <c r="A3574" s="12"/>
      <c r="F3574" s="83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</row>
    <row r="3575" spans="1:97" s="6" customFormat="1" x14ac:dyDescent="0.25">
      <c r="A3575" s="12"/>
      <c r="F3575" s="83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</row>
    <row r="3576" spans="1:97" s="6" customFormat="1" x14ac:dyDescent="0.25">
      <c r="A3576" s="12"/>
      <c r="F3576" s="83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</row>
    <row r="3577" spans="1:97" s="6" customFormat="1" x14ac:dyDescent="0.25">
      <c r="A3577" s="12"/>
      <c r="F3577" s="83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</row>
    <row r="3578" spans="1:97" s="6" customFormat="1" x14ac:dyDescent="0.25">
      <c r="A3578" s="12"/>
      <c r="F3578" s="83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</row>
    <row r="3579" spans="1:97" s="6" customFormat="1" x14ac:dyDescent="0.25">
      <c r="A3579" s="12"/>
      <c r="F3579" s="83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</row>
    <row r="3580" spans="1:97" s="6" customFormat="1" x14ac:dyDescent="0.25">
      <c r="A3580" s="12"/>
      <c r="F3580" s="83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</row>
    <row r="3581" spans="1:97" s="6" customFormat="1" x14ac:dyDescent="0.25">
      <c r="A3581" s="12"/>
      <c r="F3581" s="83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</row>
    <row r="3582" spans="1:97" s="6" customFormat="1" x14ac:dyDescent="0.25">
      <c r="A3582" s="12"/>
      <c r="F3582" s="83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</row>
    <row r="3583" spans="1:97" s="6" customFormat="1" x14ac:dyDescent="0.25">
      <c r="A3583" s="12"/>
      <c r="F3583" s="83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</row>
    <row r="3584" spans="1:97" s="6" customFormat="1" x14ac:dyDescent="0.25">
      <c r="A3584" s="12"/>
      <c r="F3584" s="83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</row>
    <row r="3585" spans="1:97" s="6" customFormat="1" x14ac:dyDescent="0.25">
      <c r="A3585" s="12"/>
      <c r="F3585" s="83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</row>
    <row r="3586" spans="1:97" s="6" customFormat="1" x14ac:dyDescent="0.25">
      <c r="A3586" s="12"/>
      <c r="F3586" s="83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</row>
    <row r="3587" spans="1:97" s="6" customFormat="1" x14ac:dyDescent="0.25">
      <c r="A3587" s="12"/>
      <c r="F3587" s="83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</row>
    <row r="3588" spans="1:97" s="6" customFormat="1" x14ac:dyDescent="0.25">
      <c r="A3588" s="12"/>
      <c r="F3588" s="83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</row>
    <row r="3589" spans="1:97" s="6" customFormat="1" x14ac:dyDescent="0.25">
      <c r="A3589" s="12"/>
      <c r="F3589" s="83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</row>
    <row r="3590" spans="1:97" s="6" customFormat="1" x14ac:dyDescent="0.25">
      <c r="A3590" s="12"/>
      <c r="F3590" s="83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</row>
    <row r="3591" spans="1:97" s="6" customFormat="1" x14ac:dyDescent="0.25">
      <c r="A3591" s="12"/>
      <c r="F3591" s="83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</row>
    <row r="3592" spans="1:97" s="6" customFormat="1" x14ac:dyDescent="0.25">
      <c r="A3592" s="12"/>
      <c r="F3592" s="83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</row>
    <row r="3593" spans="1:97" s="6" customFormat="1" x14ac:dyDescent="0.25">
      <c r="A3593" s="12"/>
      <c r="F3593" s="83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</row>
    <row r="3594" spans="1:97" s="6" customFormat="1" x14ac:dyDescent="0.25">
      <c r="A3594" s="12"/>
      <c r="F3594" s="83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</row>
    <row r="3595" spans="1:97" s="6" customFormat="1" x14ac:dyDescent="0.25">
      <c r="A3595" s="12"/>
      <c r="F3595" s="83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</row>
    <row r="3596" spans="1:97" s="6" customFormat="1" x14ac:dyDescent="0.25">
      <c r="A3596" s="12"/>
      <c r="F3596" s="83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</row>
    <row r="3597" spans="1:97" s="6" customFormat="1" x14ac:dyDescent="0.25">
      <c r="A3597" s="12"/>
      <c r="F3597" s="83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</row>
    <row r="3598" spans="1:97" s="6" customFormat="1" x14ac:dyDescent="0.25">
      <c r="A3598" s="12"/>
      <c r="F3598" s="83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</row>
    <row r="3599" spans="1:97" s="6" customFormat="1" x14ac:dyDescent="0.25">
      <c r="A3599" s="12"/>
      <c r="F3599" s="83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</row>
    <row r="3600" spans="1:97" s="6" customFormat="1" x14ac:dyDescent="0.25">
      <c r="A3600" s="12"/>
      <c r="F3600" s="83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</row>
    <row r="3601" spans="1:97" s="6" customFormat="1" x14ac:dyDescent="0.25">
      <c r="A3601" s="12"/>
      <c r="F3601" s="83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</row>
    <row r="3602" spans="1:97" s="6" customFormat="1" x14ac:dyDescent="0.25">
      <c r="A3602" s="12"/>
      <c r="F3602" s="83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</row>
    <row r="3603" spans="1:97" s="6" customFormat="1" x14ac:dyDescent="0.25">
      <c r="A3603" s="12"/>
      <c r="F3603" s="83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</row>
    <row r="3604" spans="1:97" s="6" customFormat="1" x14ac:dyDescent="0.25">
      <c r="A3604" s="12"/>
      <c r="F3604" s="83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</row>
    <row r="3605" spans="1:97" s="6" customFormat="1" x14ac:dyDescent="0.25">
      <c r="A3605" s="12"/>
      <c r="F3605" s="83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</row>
    <row r="3606" spans="1:97" s="6" customFormat="1" x14ac:dyDescent="0.25">
      <c r="A3606" s="12"/>
      <c r="F3606" s="83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</row>
    <row r="3607" spans="1:97" s="6" customFormat="1" x14ac:dyDescent="0.25">
      <c r="A3607" s="12"/>
      <c r="F3607" s="83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</row>
    <row r="3608" spans="1:97" s="6" customFormat="1" x14ac:dyDescent="0.25">
      <c r="A3608" s="12"/>
      <c r="F3608" s="83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</row>
    <row r="3609" spans="1:97" s="6" customFormat="1" x14ac:dyDescent="0.25">
      <c r="A3609" s="12"/>
      <c r="F3609" s="83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</row>
    <row r="3610" spans="1:97" s="6" customFormat="1" x14ac:dyDescent="0.25">
      <c r="A3610" s="12"/>
      <c r="F3610" s="83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</row>
    <row r="3611" spans="1:97" s="6" customFormat="1" x14ac:dyDescent="0.25">
      <c r="A3611" s="12"/>
      <c r="F3611" s="83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</row>
    <row r="3612" spans="1:97" s="6" customFormat="1" x14ac:dyDescent="0.25">
      <c r="A3612" s="12"/>
      <c r="F3612" s="83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</row>
    <row r="3613" spans="1:97" s="6" customFormat="1" x14ac:dyDescent="0.25">
      <c r="A3613" s="12"/>
      <c r="F3613" s="83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</row>
    <row r="3614" spans="1:97" s="6" customFormat="1" x14ac:dyDescent="0.25">
      <c r="A3614" s="12"/>
      <c r="F3614" s="83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</row>
    <row r="3615" spans="1:97" s="6" customFormat="1" x14ac:dyDescent="0.25">
      <c r="A3615" s="12"/>
      <c r="F3615" s="83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</row>
    <row r="3616" spans="1:97" s="6" customFormat="1" x14ac:dyDescent="0.25">
      <c r="A3616" s="12"/>
      <c r="F3616" s="83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</row>
    <row r="3617" spans="1:97" s="6" customFormat="1" x14ac:dyDescent="0.25">
      <c r="A3617" s="12"/>
      <c r="F3617" s="83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</row>
    <row r="3618" spans="1:97" s="6" customFormat="1" x14ac:dyDescent="0.25">
      <c r="A3618" s="12"/>
      <c r="F3618" s="83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</row>
    <row r="3619" spans="1:97" s="6" customFormat="1" x14ac:dyDescent="0.25">
      <c r="A3619" s="12"/>
      <c r="F3619" s="83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</row>
    <row r="3620" spans="1:97" s="6" customFormat="1" x14ac:dyDescent="0.25">
      <c r="A3620" s="12"/>
      <c r="F3620" s="83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</row>
    <row r="3621" spans="1:97" s="6" customFormat="1" x14ac:dyDescent="0.25">
      <c r="A3621" s="12"/>
      <c r="F3621" s="83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</row>
    <row r="3622" spans="1:97" s="6" customFormat="1" x14ac:dyDescent="0.25">
      <c r="A3622" s="12"/>
      <c r="F3622" s="83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</row>
    <row r="3623" spans="1:97" s="6" customFormat="1" x14ac:dyDescent="0.25">
      <c r="A3623" s="12"/>
      <c r="F3623" s="83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</row>
    <row r="3624" spans="1:97" s="6" customFormat="1" x14ac:dyDescent="0.25">
      <c r="A3624" s="12"/>
      <c r="F3624" s="83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</row>
    <row r="3625" spans="1:97" s="6" customFormat="1" x14ac:dyDescent="0.25">
      <c r="A3625" s="12"/>
      <c r="F3625" s="83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</row>
    <row r="3626" spans="1:97" s="6" customFormat="1" x14ac:dyDescent="0.25">
      <c r="A3626" s="12"/>
      <c r="F3626" s="83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</row>
    <row r="3627" spans="1:97" s="6" customFormat="1" x14ac:dyDescent="0.25">
      <c r="A3627" s="12"/>
      <c r="F3627" s="83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</row>
    <row r="3628" spans="1:97" s="6" customFormat="1" x14ac:dyDescent="0.25">
      <c r="A3628" s="12"/>
      <c r="F3628" s="83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</row>
    <row r="3629" spans="1:97" s="6" customFormat="1" x14ac:dyDescent="0.25">
      <c r="A3629" s="12"/>
      <c r="F3629" s="83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</row>
    <row r="3630" spans="1:97" s="6" customFormat="1" x14ac:dyDescent="0.25">
      <c r="A3630" s="12"/>
      <c r="F3630" s="83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</row>
    <row r="3631" spans="1:97" s="6" customFormat="1" x14ac:dyDescent="0.25">
      <c r="A3631" s="12"/>
      <c r="F3631" s="83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</row>
    <row r="3632" spans="1:97" s="6" customFormat="1" x14ac:dyDescent="0.25">
      <c r="A3632" s="12"/>
      <c r="F3632" s="83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</row>
    <row r="3633" spans="1:97" s="6" customFormat="1" x14ac:dyDescent="0.25">
      <c r="A3633" s="12"/>
      <c r="F3633" s="83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</row>
    <row r="3634" spans="1:97" s="6" customFormat="1" x14ac:dyDescent="0.25">
      <c r="A3634" s="12"/>
      <c r="F3634" s="83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</row>
    <row r="3635" spans="1:97" s="6" customFormat="1" x14ac:dyDescent="0.25">
      <c r="A3635" s="12"/>
      <c r="F3635" s="83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</row>
    <row r="3636" spans="1:97" s="6" customFormat="1" x14ac:dyDescent="0.25">
      <c r="A3636" s="12"/>
      <c r="F3636" s="83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</row>
    <row r="3637" spans="1:97" s="6" customFormat="1" x14ac:dyDescent="0.25">
      <c r="A3637" s="12"/>
      <c r="F3637" s="83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</row>
    <row r="3638" spans="1:97" s="6" customFormat="1" x14ac:dyDescent="0.25">
      <c r="A3638" s="12"/>
      <c r="F3638" s="83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</row>
    <row r="3639" spans="1:97" s="6" customFormat="1" x14ac:dyDescent="0.25">
      <c r="A3639" s="12"/>
      <c r="F3639" s="83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</row>
    <row r="3640" spans="1:97" s="6" customFormat="1" x14ac:dyDescent="0.25">
      <c r="A3640" s="12"/>
      <c r="F3640" s="83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</row>
    <row r="3641" spans="1:97" s="6" customFormat="1" x14ac:dyDescent="0.25">
      <c r="A3641" s="12"/>
      <c r="F3641" s="83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</row>
    <row r="3642" spans="1:97" s="6" customFormat="1" x14ac:dyDescent="0.25">
      <c r="A3642" s="12"/>
      <c r="F3642" s="83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</row>
    <row r="3643" spans="1:97" s="6" customFormat="1" x14ac:dyDescent="0.25">
      <c r="A3643" s="12"/>
      <c r="F3643" s="83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</row>
    <row r="3644" spans="1:97" s="6" customFormat="1" x14ac:dyDescent="0.25">
      <c r="A3644" s="12"/>
      <c r="F3644" s="83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</row>
    <row r="3645" spans="1:97" s="6" customFormat="1" x14ac:dyDescent="0.25">
      <c r="A3645" s="12"/>
      <c r="F3645" s="83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</row>
    <row r="3646" spans="1:97" s="6" customFormat="1" x14ac:dyDescent="0.25">
      <c r="A3646" s="12"/>
      <c r="F3646" s="83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</row>
    <row r="3647" spans="1:97" s="6" customFormat="1" x14ac:dyDescent="0.25">
      <c r="A3647" s="12"/>
      <c r="F3647" s="83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</row>
    <row r="3648" spans="1:97" s="6" customFormat="1" x14ac:dyDescent="0.25">
      <c r="A3648" s="12"/>
      <c r="F3648" s="83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</row>
    <row r="3649" spans="1:97" s="6" customFormat="1" x14ac:dyDescent="0.25">
      <c r="A3649" s="12"/>
      <c r="F3649" s="83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</row>
    <row r="3650" spans="1:97" s="6" customFormat="1" x14ac:dyDescent="0.25">
      <c r="A3650" s="12"/>
      <c r="F3650" s="83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</row>
    <row r="3651" spans="1:97" s="6" customFormat="1" x14ac:dyDescent="0.25">
      <c r="A3651" s="12"/>
      <c r="F3651" s="83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</row>
    <row r="3652" spans="1:97" s="6" customFormat="1" x14ac:dyDescent="0.25">
      <c r="A3652" s="12"/>
      <c r="F3652" s="83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</row>
    <row r="3653" spans="1:97" s="6" customFormat="1" x14ac:dyDescent="0.25">
      <c r="A3653" s="12"/>
      <c r="F3653" s="83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</row>
    <row r="3654" spans="1:97" s="6" customFormat="1" x14ac:dyDescent="0.25">
      <c r="A3654" s="12"/>
      <c r="F3654" s="83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</row>
    <row r="3655" spans="1:97" s="6" customFormat="1" x14ac:dyDescent="0.25">
      <c r="A3655" s="12"/>
      <c r="F3655" s="83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</row>
    <row r="3656" spans="1:97" s="6" customFormat="1" x14ac:dyDescent="0.25">
      <c r="A3656" s="12"/>
      <c r="F3656" s="83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</row>
    <row r="3657" spans="1:97" s="6" customFormat="1" x14ac:dyDescent="0.25">
      <c r="A3657" s="12"/>
      <c r="F3657" s="83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</row>
    <row r="3658" spans="1:97" s="6" customFormat="1" x14ac:dyDescent="0.25">
      <c r="A3658" s="12"/>
      <c r="F3658" s="83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</row>
    <row r="3659" spans="1:97" s="6" customFormat="1" x14ac:dyDescent="0.25">
      <c r="A3659" s="12"/>
      <c r="F3659" s="83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</row>
    <row r="3660" spans="1:97" s="6" customFormat="1" x14ac:dyDescent="0.25">
      <c r="A3660" s="12"/>
      <c r="F3660" s="83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</row>
    <row r="3661" spans="1:97" s="6" customFormat="1" x14ac:dyDescent="0.25">
      <c r="A3661" s="12"/>
      <c r="F3661" s="83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</row>
    <row r="3662" spans="1:97" s="6" customFormat="1" x14ac:dyDescent="0.25">
      <c r="A3662" s="12"/>
      <c r="F3662" s="83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</row>
    <row r="3663" spans="1:97" s="6" customFormat="1" x14ac:dyDescent="0.25">
      <c r="A3663" s="12"/>
      <c r="F3663" s="83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</row>
    <row r="3664" spans="1:97" s="6" customFormat="1" x14ac:dyDescent="0.25">
      <c r="A3664" s="12"/>
      <c r="F3664" s="83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</row>
    <row r="3665" spans="1:97" s="6" customFormat="1" x14ac:dyDescent="0.25">
      <c r="A3665" s="12"/>
      <c r="F3665" s="83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</row>
    <row r="3666" spans="1:97" s="6" customFormat="1" x14ac:dyDescent="0.25">
      <c r="A3666" s="12"/>
      <c r="F3666" s="83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</row>
    <row r="3667" spans="1:97" s="6" customFormat="1" x14ac:dyDescent="0.25">
      <c r="A3667" s="12"/>
      <c r="F3667" s="83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</row>
    <row r="3668" spans="1:97" s="6" customFormat="1" x14ac:dyDescent="0.25">
      <c r="A3668" s="12"/>
      <c r="F3668" s="83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</row>
    <row r="3669" spans="1:97" s="6" customFormat="1" x14ac:dyDescent="0.25">
      <c r="A3669" s="12"/>
      <c r="F3669" s="83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</row>
    <row r="3670" spans="1:97" s="6" customFormat="1" x14ac:dyDescent="0.25">
      <c r="A3670" s="12"/>
      <c r="F3670" s="83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</row>
    <row r="3671" spans="1:97" s="6" customFormat="1" x14ac:dyDescent="0.25">
      <c r="A3671" s="12"/>
      <c r="F3671" s="83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</row>
    <row r="3672" spans="1:97" s="6" customFormat="1" x14ac:dyDescent="0.25">
      <c r="A3672" s="12"/>
      <c r="F3672" s="83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</row>
    <row r="3673" spans="1:97" s="6" customFormat="1" x14ac:dyDescent="0.25">
      <c r="A3673" s="12"/>
      <c r="F3673" s="83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</row>
    <row r="3674" spans="1:97" s="6" customFormat="1" x14ac:dyDescent="0.25">
      <c r="A3674" s="12"/>
      <c r="F3674" s="83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</row>
    <row r="3675" spans="1:97" s="6" customFormat="1" x14ac:dyDescent="0.25">
      <c r="A3675" s="12"/>
      <c r="F3675" s="83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</row>
    <row r="3676" spans="1:97" s="6" customFormat="1" x14ac:dyDescent="0.25">
      <c r="A3676" s="12"/>
      <c r="F3676" s="83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</row>
    <row r="3677" spans="1:97" s="6" customFormat="1" x14ac:dyDescent="0.25">
      <c r="A3677" s="12"/>
      <c r="F3677" s="83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</row>
    <row r="3678" spans="1:97" s="6" customFormat="1" x14ac:dyDescent="0.25">
      <c r="A3678" s="12"/>
      <c r="F3678" s="83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</row>
    <row r="3679" spans="1:97" s="6" customFormat="1" x14ac:dyDescent="0.25">
      <c r="A3679" s="12"/>
      <c r="F3679" s="83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</row>
    <row r="3680" spans="1:97" s="6" customFormat="1" x14ac:dyDescent="0.25">
      <c r="A3680" s="12"/>
      <c r="F3680" s="83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</row>
    <row r="3681" spans="1:97" s="6" customFormat="1" x14ac:dyDescent="0.25">
      <c r="A3681" s="12"/>
      <c r="F3681" s="83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</row>
    <row r="3682" spans="1:97" s="6" customFormat="1" x14ac:dyDescent="0.25">
      <c r="A3682" s="12"/>
      <c r="F3682" s="83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</row>
    <row r="3683" spans="1:97" s="6" customFormat="1" x14ac:dyDescent="0.25">
      <c r="A3683" s="12"/>
      <c r="F3683" s="83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</row>
    <row r="3684" spans="1:97" s="6" customFormat="1" x14ac:dyDescent="0.25">
      <c r="A3684" s="12"/>
      <c r="F3684" s="83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</row>
    <row r="3685" spans="1:97" s="6" customFormat="1" x14ac:dyDescent="0.25">
      <c r="A3685" s="12"/>
      <c r="F3685" s="83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</row>
    <row r="3686" spans="1:97" s="6" customFormat="1" x14ac:dyDescent="0.25">
      <c r="A3686" s="12"/>
      <c r="F3686" s="83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</row>
    <row r="3687" spans="1:97" s="6" customFormat="1" x14ac:dyDescent="0.25">
      <c r="A3687" s="12"/>
      <c r="F3687" s="83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</row>
    <row r="3688" spans="1:97" s="6" customFormat="1" x14ac:dyDescent="0.25">
      <c r="A3688" s="12"/>
      <c r="F3688" s="83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</row>
    <row r="3689" spans="1:97" s="6" customFormat="1" x14ac:dyDescent="0.25">
      <c r="A3689" s="12"/>
      <c r="F3689" s="83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</row>
    <row r="3690" spans="1:97" s="6" customFormat="1" x14ac:dyDescent="0.25">
      <c r="A3690" s="12"/>
      <c r="F3690" s="83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</row>
    <row r="3691" spans="1:97" s="6" customFormat="1" x14ac:dyDescent="0.25">
      <c r="A3691" s="12"/>
      <c r="F3691" s="83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</row>
    <row r="3692" spans="1:97" s="6" customFormat="1" x14ac:dyDescent="0.25">
      <c r="A3692" s="12"/>
      <c r="F3692" s="83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</row>
    <row r="3693" spans="1:97" s="6" customFormat="1" x14ac:dyDescent="0.25">
      <c r="A3693" s="12"/>
      <c r="F3693" s="83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</row>
    <row r="3694" spans="1:97" s="6" customFormat="1" x14ac:dyDescent="0.25">
      <c r="A3694" s="12"/>
      <c r="F3694" s="83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</row>
    <row r="3695" spans="1:97" s="6" customFormat="1" x14ac:dyDescent="0.25">
      <c r="A3695" s="12"/>
      <c r="F3695" s="83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</row>
    <row r="3696" spans="1:97" s="6" customFormat="1" x14ac:dyDescent="0.25">
      <c r="A3696" s="12"/>
      <c r="F3696" s="83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</row>
    <row r="3697" spans="1:97" s="6" customFormat="1" x14ac:dyDescent="0.25">
      <c r="A3697" s="12"/>
      <c r="F3697" s="83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</row>
    <row r="3698" spans="1:97" s="6" customFormat="1" x14ac:dyDescent="0.25">
      <c r="A3698" s="12"/>
      <c r="F3698" s="83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</row>
    <row r="3699" spans="1:97" s="6" customFormat="1" x14ac:dyDescent="0.25">
      <c r="A3699" s="12"/>
      <c r="F3699" s="83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</row>
    <row r="3700" spans="1:97" s="6" customFormat="1" x14ac:dyDescent="0.25">
      <c r="A3700" s="12"/>
      <c r="F3700" s="83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</row>
    <row r="3701" spans="1:97" s="6" customFormat="1" x14ac:dyDescent="0.25">
      <c r="A3701" s="12"/>
      <c r="F3701" s="83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</row>
    <row r="3702" spans="1:97" s="6" customFormat="1" x14ac:dyDescent="0.25">
      <c r="A3702" s="12"/>
      <c r="F3702" s="83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</row>
    <row r="3703" spans="1:97" s="6" customFormat="1" x14ac:dyDescent="0.25">
      <c r="A3703" s="12"/>
      <c r="F3703" s="83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</row>
    <row r="3704" spans="1:97" s="6" customFormat="1" x14ac:dyDescent="0.25">
      <c r="A3704" s="12"/>
      <c r="F3704" s="83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</row>
    <row r="3705" spans="1:97" s="6" customFormat="1" x14ac:dyDescent="0.25">
      <c r="A3705" s="12"/>
      <c r="F3705" s="83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</row>
    <row r="3706" spans="1:97" s="6" customFormat="1" x14ac:dyDescent="0.25">
      <c r="A3706" s="12"/>
      <c r="F3706" s="83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</row>
    <row r="3707" spans="1:97" s="6" customFormat="1" x14ac:dyDescent="0.25">
      <c r="A3707" s="12"/>
      <c r="F3707" s="83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</row>
    <row r="3708" spans="1:97" s="6" customFormat="1" x14ac:dyDescent="0.25">
      <c r="A3708" s="12"/>
      <c r="F3708" s="83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</row>
    <row r="3709" spans="1:97" s="6" customFormat="1" x14ac:dyDescent="0.25">
      <c r="A3709" s="12"/>
      <c r="F3709" s="83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</row>
    <row r="3710" spans="1:97" s="6" customFormat="1" x14ac:dyDescent="0.25">
      <c r="A3710" s="12"/>
      <c r="F3710" s="83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</row>
    <row r="3711" spans="1:97" s="6" customFormat="1" x14ac:dyDescent="0.25">
      <c r="A3711" s="12"/>
      <c r="F3711" s="83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</row>
    <row r="3712" spans="1:97" s="6" customFormat="1" x14ac:dyDescent="0.25">
      <c r="A3712" s="12"/>
      <c r="F3712" s="83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</row>
    <row r="3713" spans="1:97" s="6" customFormat="1" x14ac:dyDescent="0.25">
      <c r="A3713" s="12"/>
      <c r="F3713" s="83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</row>
    <row r="3714" spans="1:97" s="6" customFormat="1" x14ac:dyDescent="0.25">
      <c r="A3714" s="12"/>
      <c r="F3714" s="83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</row>
    <row r="3715" spans="1:97" s="6" customFormat="1" x14ac:dyDescent="0.25">
      <c r="A3715" s="12"/>
      <c r="F3715" s="83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</row>
    <row r="3716" spans="1:97" s="6" customFormat="1" x14ac:dyDescent="0.25">
      <c r="A3716" s="12"/>
      <c r="F3716" s="83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</row>
    <row r="3717" spans="1:97" s="6" customFormat="1" x14ac:dyDescent="0.25">
      <c r="A3717" s="12"/>
      <c r="F3717" s="83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</row>
    <row r="3718" spans="1:97" s="6" customFormat="1" x14ac:dyDescent="0.25">
      <c r="A3718" s="12"/>
      <c r="F3718" s="83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</row>
    <row r="3719" spans="1:97" s="6" customFormat="1" x14ac:dyDescent="0.25">
      <c r="A3719" s="12"/>
      <c r="F3719" s="83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</row>
    <row r="3720" spans="1:97" s="6" customFormat="1" x14ac:dyDescent="0.25">
      <c r="A3720" s="12"/>
      <c r="F3720" s="83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</row>
    <row r="3721" spans="1:97" s="6" customFormat="1" x14ac:dyDescent="0.25">
      <c r="A3721" s="12"/>
      <c r="F3721" s="83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</row>
    <row r="3722" spans="1:97" s="6" customFormat="1" x14ac:dyDescent="0.25">
      <c r="A3722" s="12"/>
      <c r="F3722" s="83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</row>
    <row r="3723" spans="1:97" s="6" customFormat="1" x14ac:dyDescent="0.25">
      <c r="A3723" s="12"/>
      <c r="F3723" s="83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</row>
    <row r="3724" spans="1:97" s="6" customFormat="1" x14ac:dyDescent="0.25">
      <c r="A3724" s="12"/>
      <c r="F3724" s="83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</row>
    <row r="3725" spans="1:97" s="6" customFormat="1" x14ac:dyDescent="0.25">
      <c r="A3725" s="12"/>
      <c r="F3725" s="83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</row>
    <row r="3726" spans="1:97" s="6" customFormat="1" x14ac:dyDescent="0.25">
      <c r="A3726" s="12"/>
      <c r="F3726" s="83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</row>
    <row r="3727" spans="1:97" s="6" customFormat="1" x14ac:dyDescent="0.25">
      <c r="A3727" s="12"/>
      <c r="F3727" s="83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</row>
    <row r="3728" spans="1:97" s="6" customFormat="1" x14ac:dyDescent="0.25">
      <c r="A3728" s="12"/>
      <c r="F3728" s="83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</row>
    <row r="3729" spans="1:97" s="6" customFormat="1" x14ac:dyDescent="0.25">
      <c r="A3729" s="12"/>
      <c r="F3729" s="83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</row>
    <row r="3730" spans="1:97" s="6" customFormat="1" x14ac:dyDescent="0.25">
      <c r="A3730" s="12"/>
      <c r="F3730" s="83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</row>
    <row r="3731" spans="1:97" s="6" customFormat="1" x14ac:dyDescent="0.25">
      <c r="A3731" s="12"/>
      <c r="F3731" s="83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</row>
    <row r="3732" spans="1:97" s="6" customFormat="1" x14ac:dyDescent="0.25">
      <c r="A3732" s="12"/>
      <c r="F3732" s="83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</row>
    <row r="3733" spans="1:97" s="6" customFormat="1" x14ac:dyDescent="0.25">
      <c r="A3733" s="12"/>
      <c r="F3733" s="83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</row>
    <row r="3734" spans="1:97" s="6" customFormat="1" x14ac:dyDescent="0.25">
      <c r="A3734" s="12"/>
      <c r="F3734" s="83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</row>
    <row r="3735" spans="1:97" s="6" customFormat="1" x14ac:dyDescent="0.25">
      <c r="A3735" s="12"/>
      <c r="F3735" s="83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</row>
    <row r="3736" spans="1:97" s="6" customFormat="1" x14ac:dyDescent="0.25">
      <c r="A3736" s="12"/>
      <c r="F3736" s="83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</row>
    <row r="3737" spans="1:97" s="6" customFormat="1" x14ac:dyDescent="0.25">
      <c r="A3737" s="12"/>
      <c r="F3737" s="83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</row>
    <row r="3738" spans="1:97" s="6" customFormat="1" x14ac:dyDescent="0.25">
      <c r="A3738" s="12"/>
      <c r="F3738" s="83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</row>
    <row r="3739" spans="1:97" s="6" customFormat="1" x14ac:dyDescent="0.25">
      <c r="A3739" s="12"/>
      <c r="F3739" s="83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</row>
    <row r="3740" spans="1:97" s="6" customFormat="1" x14ac:dyDescent="0.25">
      <c r="A3740" s="12"/>
      <c r="F3740" s="83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</row>
    <row r="3741" spans="1:97" s="6" customFormat="1" x14ac:dyDescent="0.25">
      <c r="A3741" s="12"/>
      <c r="F3741" s="83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</row>
    <row r="3742" spans="1:97" s="6" customFormat="1" x14ac:dyDescent="0.25">
      <c r="A3742" s="12"/>
      <c r="F3742" s="83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</row>
    <row r="3743" spans="1:97" s="6" customFormat="1" x14ac:dyDescent="0.25">
      <c r="A3743" s="12"/>
      <c r="F3743" s="83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</row>
    <row r="3744" spans="1:97" s="6" customFormat="1" x14ac:dyDescent="0.25">
      <c r="A3744" s="12"/>
      <c r="F3744" s="83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</row>
    <row r="3745" spans="1:97" s="6" customFormat="1" x14ac:dyDescent="0.25">
      <c r="A3745" s="12"/>
      <c r="F3745" s="83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</row>
    <row r="3746" spans="1:97" s="6" customFormat="1" x14ac:dyDescent="0.25">
      <c r="A3746" s="12"/>
      <c r="F3746" s="83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</row>
    <row r="3747" spans="1:97" s="6" customFormat="1" x14ac:dyDescent="0.25">
      <c r="A3747" s="12"/>
      <c r="F3747" s="83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</row>
    <row r="3748" spans="1:97" s="6" customFormat="1" x14ac:dyDescent="0.25">
      <c r="A3748" s="12"/>
      <c r="F3748" s="83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</row>
    <row r="3749" spans="1:97" s="6" customFormat="1" x14ac:dyDescent="0.25">
      <c r="A3749" s="12"/>
      <c r="F3749" s="83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</row>
    <row r="3750" spans="1:97" s="6" customFormat="1" x14ac:dyDescent="0.25">
      <c r="A3750" s="12"/>
      <c r="F3750" s="83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</row>
    <row r="3751" spans="1:97" s="6" customFormat="1" x14ac:dyDescent="0.25">
      <c r="A3751" s="12"/>
      <c r="F3751" s="83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</row>
    <row r="3752" spans="1:97" s="6" customFormat="1" x14ac:dyDescent="0.25">
      <c r="A3752" s="12"/>
      <c r="F3752" s="83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</row>
    <row r="3753" spans="1:97" s="6" customFormat="1" x14ac:dyDescent="0.25">
      <c r="A3753" s="12"/>
      <c r="F3753" s="83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</row>
    <row r="3754" spans="1:97" s="6" customFormat="1" x14ac:dyDescent="0.25">
      <c r="A3754" s="12"/>
      <c r="F3754" s="83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</row>
    <row r="3755" spans="1:97" s="6" customFormat="1" x14ac:dyDescent="0.25">
      <c r="A3755" s="12"/>
      <c r="F3755" s="83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</row>
    <row r="3756" spans="1:97" s="6" customFormat="1" x14ac:dyDescent="0.25">
      <c r="A3756" s="12"/>
      <c r="F3756" s="83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</row>
    <row r="3757" spans="1:97" s="6" customFormat="1" x14ac:dyDescent="0.25">
      <c r="A3757" s="12"/>
      <c r="F3757" s="83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</row>
    <row r="3758" spans="1:97" s="6" customFormat="1" x14ac:dyDescent="0.25">
      <c r="A3758" s="12"/>
      <c r="F3758" s="83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</row>
    <row r="3759" spans="1:97" s="6" customFormat="1" x14ac:dyDescent="0.25">
      <c r="A3759" s="12"/>
      <c r="F3759" s="83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</row>
    <row r="3760" spans="1:97" s="6" customFormat="1" x14ac:dyDescent="0.25">
      <c r="A3760" s="12"/>
      <c r="F3760" s="83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</row>
    <row r="3761" spans="1:97" s="6" customFormat="1" x14ac:dyDescent="0.25">
      <c r="A3761" s="12"/>
      <c r="F3761" s="83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</row>
    <row r="3762" spans="1:97" s="6" customFormat="1" x14ac:dyDescent="0.25">
      <c r="A3762" s="12"/>
      <c r="F3762" s="83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</row>
    <row r="3763" spans="1:97" s="6" customFormat="1" x14ac:dyDescent="0.25">
      <c r="A3763" s="12"/>
      <c r="F3763" s="83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</row>
    <row r="3764" spans="1:97" s="6" customFormat="1" x14ac:dyDescent="0.25">
      <c r="A3764" s="12"/>
      <c r="F3764" s="83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</row>
    <row r="3765" spans="1:97" s="6" customFormat="1" x14ac:dyDescent="0.25">
      <c r="A3765" s="12"/>
      <c r="F3765" s="83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</row>
    <row r="3766" spans="1:97" s="6" customFormat="1" x14ac:dyDescent="0.25">
      <c r="A3766" s="12"/>
      <c r="F3766" s="83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</row>
    <row r="3767" spans="1:97" s="6" customFormat="1" x14ac:dyDescent="0.25">
      <c r="A3767" s="12"/>
      <c r="F3767" s="83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</row>
    <row r="3768" spans="1:97" s="6" customFormat="1" x14ac:dyDescent="0.25">
      <c r="A3768" s="12"/>
      <c r="F3768" s="83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</row>
    <row r="3769" spans="1:97" s="6" customFormat="1" x14ac:dyDescent="0.25">
      <c r="A3769" s="12"/>
      <c r="F3769" s="83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</row>
    <row r="3770" spans="1:97" s="6" customFormat="1" x14ac:dyDescent="0.25">
      <c r="A3770" s="12"/>
      <c r="F3770" s="83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</row>
    <row r="3771" spans="1:97" s="6" customFormat="1" x14ac:dyDescent="0.25">
      <c r="A3771" s="12"/>
      <c r="F3771" s="83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</row>
    <row r="3772" spans="1:97" s="6" customFormat="1" x14ac:dyDescent="0.25">
      <c r="A3772" s="12"/>
      <c r="F3772" s="83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</row>
    <row r="3773" spans="1:97" s="6" customFormat="1" x14ac:dyDescent="0.25">
      <c r="A3773" s="12"/>
      <c r="F3773" s="83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</row>
    <row r="3774" spans="1:97" s="6" customFormat="1" x14ac:dyDescent="0.25">
      <c r="A3774" s="12"/>
      <c r="F3774" s="83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</row>
    <row r="3775" spans="1:97" s="6" customFormat="1" x14ac:dyDescent="0.25">
      <c r="A3775" s="12"/>
      <c r="F3775" s="83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</row>
    <row r="3776" spans="1:97" s="6" customFormat="1" x14ac:dyDescent="0.25">
      <c r="A3776" s="12"/>
      <c r="F3776" s="83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</row>
    <row r="3777" spans="1:97" s="6" customFormat="1" x14ac:dyDescent="0.25">
      <c r="A3777" s="12"/>
      <c r="F3777" s="83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</row>
    <row r="3778" spans="1:97" s="6" customFormat="1" x14ac:dyDescent="0.25">
      <c r="A3778" s="12"/>
      <c r="F3778" s="83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</row>
    <row r="3779" spans="1:97" s="6" customFormat="1" x14ac:dyDescent="0.25">
      <c r="A3779" s="12"/>
      <c r="F3779" s="83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</row>
    <row r="3780" spans="1:97" s="6" customFormat="1" x14ac:dyDescent="0.25">
      <c r="A3780" s="12"/>
      <c r="F3780" s="83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</row>
    <row r="3781" spans="1:97" s="6" customFormat="1" x14ac:dyDescent="0.25">
      <c r="A3781" s="12"/>
      <c r="F3781" s="83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</row>
    <row r="3782" spans="1:97" s="6" customFormat="1" x14ac:dyDescent="0.25">
      <c r="A3782" s="12"/>
      <c r="F3782" s="83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</row>
    <row r="3783" spans="1:97" s="6" customFormat="1" x14ac:dyDescent="0.25">
      <c r="A3783" s="12"/>
      <c r="F3783" s="83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</row>
    <row r="3784" spans="1:97" s="6" customFormat="1" x14ac:dyDescent="0.25">
      <c r="A3784" s="12"/>
      <c r="F3784" s="83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</row>
    <row r="3785" spans="1:97" s="6" customFormat="1" x14ac:dyDescent="0.25">
      <c r="A3785" s="12"/>
      <c r="F3785" s="83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</row>
    <row r="3786" spans="1:97" s="6" customFormat="1" x14ac:dyDescent="0.25">
      <c r="A3786" s="12"/>
      <c r="F3786" s="83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</row>
    <row r="3787" spans="1:97" s="6" customFormat="1" x14ac:dyDescent="0.25">
      <c r="A3787" s="12"/>
      <c r="F3787" s="83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</row>
    <row r="3788" spans="1:97" s="6" customFormat="1" x14ac:dyDescent="0.25">
      <c r="A3788" s="12"/>
      <c r="F3788" s="83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</row>
    <row r="3789" spans="1:97" s="6" customFormat="1" x14ac:dyDescent="0.25">
      <c r="A3789" s="12"/>
      <c r="F3789" s="83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</row>
    <row r="3790" spans="1:97" s="6" customFormat="1" x14ac:dyDescent="0.25">
      <c r="A3790" s="12"/>
      <c r="F3790" s="83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</row>
    <row r="3791" spans="1:97" s="6" customFormat="1" x14ac:dyDescent="0.25">
      <c r="A3791" s="12"/>
      <c r="F3791" s="83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</row>
    <row r="3792" spans="1:97" s="6" customFormat="1" x14ac:dyDescent="0.25">
      <c r="A3792" s="12"/>
      <c r="F3792" s="83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</row>
    <row r="3793" spans="1:97" s="6" customFormat="1" x14ac:dyDescent="0.25">
      <c r="A3793" s="12"/>
      <c r="F3793" s="83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</row>
    <row r="3794" spans="1:97" s="6" customFormat="1" x14ac:dyDescent="0.25">
      <c r="A3794" s="12"/>
      <c r="F3794" s="83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</row>
    <row r="3795" spans="1:97" s="6" customFormat="1" x14ac:dyDescent="0.25">
      <c r="A3795" s="12"/>
      <c r="F3795" s="83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</row>
    <row r="3796" spans="1:97" s="6" customFormat="1" x14ac:dyDescent="0.25">
      <c r="A3796" s="12"/>
      <c r="F3796" s="83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</row>
    <row r="3797" spans="1:97" s="6" customFormat="1" x14ac:dyDescent="0.25">
      <c r="A3797" s="12"/>
      <c r="F3797" s="83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</row>
    <row r="3798" spans="1:97" s="6" customFormat="1" x14ac:dyDescent="0.25">
      <c r="A3798" s="12"/>
      <c r="F3798" s="83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</row>
    <row r="3799" spans="1:97" s="6" customFormat="1" x14ac:dyDescent="0.25">
      <c r="A3799" s="12"/>
      <c r="F3799" s="83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</row>
    <row r="3800" spans="1:97" s="6" customFormat="1" x14ac:dyDescent="0.25">
      <c r="A3800" s="12"/>
      <c r="F3800" s="83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</row>
    <row r="3801" spans="1:97" s="6" customFormat="1" x14ac:dyDescent="0.25">
      <c r="A3801" s="12"/>
      <c r="F3801" s="83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</row>
    <row r="3802" spans="1:97" s="6" customFormat="1" x14ac:dyDescent="0.25">
      <c r="A3802" s="12"/>
      <c r="F3802" s="83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</row>
    <row r="3803" spans="1:97" s="6" customFormat="1" x14ac:dyDescent="0.25">
      <c r="A3803" s="12"/>
      <c r="F3803" s="83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</row>
    <row r="3804" spans="1:97" s="6" customFormat="1" x14ac:dyDescent="0.25">
      <c r="A3804" s="12"/>
      <c r="F3804" s="83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</row>
    <row r="3805" spans="1:97" s="6" customFormat="1" x14ac:dyDescent="0.25">
      <c r="A3805" s="12"/>
      <c r="F3805" s="83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</row>
    <row r="3806" spans="1:97" s="6" customFormat="1" x14ac:dyDescent="0.25">
      <c r="A3806" s="12"/>
      <c r="F3806" s="83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</row>
    <row r="3807" spans="1:97" s="6" customFormat="1" x14ac:dyDescent="0.25">
      <c r="A3807" s="12"/>
      <c r="F3807" s="83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</row>
    <row r="3808" spans="1:97" s="6" customFormat="1" x14ac:dyDescent="0.25">
      <c r="A3808" s="12"/>
      <c r="F3808" s="83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</row>
    <row r="3809" spans="1:97" s="6" customFormat="1" x14ac:dyDescent="0.25">
      <c r="A3809" s="12"/>
      <c r="F3809" s="83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</row>
    <row r="3810" spans="1:97" s="6" customFormat="1" x14ac:dyDescent="0.25">
      <c r="A3810" s="12"/>
      <c r="F3810" s="83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</row>
    <row r="3811" spans="1:97" s="6" customFormat="1" x14ac:dyDescent="0.25">
      <c r="A3811" s="12"/>
      <c r="F3811" s="83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</row>
    <row r="3812" spans="1:97" s="6" customFormat="1" x14ac:dyDescent="0.25">
      <c r="A3812" s="12"/>
      <c r="F3812" s="83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</row>
    <row r="3813" spans="1:97" s="6" customFormat="1" x14ac:dyDescent="0.25">
      <c r="A3813" s="12"/>
      <c r="F3813" s="83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</row>
    <row r="3814" spans="1:97" s="6" customFormat="1" x14ac:dyDescent="0.25">
      <c r="A3814" s="12"/>
      <c r="F3814" s="83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</row>
    <row r="3815" spans="1:97" s="6" customFormat="1" x14ac:dyDescent="0.25">
      <c r="A3815" s="12"/>
      <c r="F3815" s="83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</row>
    <row r="3816" spans="1:97" s="6" customFormat="1" x14ac:dyDescent="0.25">
      <c r="A3816" s="12"/>
      <c r="F3816" s="83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</row>
    <row r="3817" spans="1:97" s="6" customFormat="1" x14ac:dyDescent="0.25">
      <c r="A3817" s="12"/>
      <c r="F3817" s="83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</row>
    <row r="3818" spans="1:97" s="6" customFormat="1" x14ac:dyDescent="0.25">
      <c r="A3818" s="12"/>
      <c r="F3818" s="83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</row>
    <row r="3819" spans="1:97" s="6" customFormat="1" x14ac:dyDescent="0.25">
      <c r="A3819" s="12"/>
      <c r="F3819" s="83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</row>
    <row r="3820" spans="1:97" s="6" customFormat="1" x14ac:dyDescent="0.25">
      <c r="A3820" s="12"/>
      <c r="F3820" s="83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</row>
    <row r="3821" spans="1:97" s="6" customFormat="1" x14ac:dyDescent="0.25">
      <c r="A3821" s="12"/>
      <c r="F3821" s="83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</row>
    <row r="3822" spans="1:97" s="6" customFormat="1" x14ac:dyDescent="0.25">
      <c r="A3822" s="12"/>
      <c r="F3822" s="83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</row>
    <row r="3823" spans="1:97" s="6" customFormat="1" x14ac:dyDescent="0.25">
      <c r="A3823" s="12"/>
      <c r="F3823" s="83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</row>
    <row r="3824" spans="1:97" s="6" customFormat="1" x14ac:dyDescent="0.25">
      <c r="A3824" s="12"/>
      <c r="F3824" s="83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</row>
    <row r="3825" spans="1:97" s="6" customFormat="1" x14ac:dyDescent="0.25">
      <c r="A3825" s="12"/>
      <c r="F3825" s="83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</row>
    <row r="3826" spans="1:97" s="6" customFormat="1" x14ac:dyDescent="0.25">
      <c r="A3826" s="12"/>
      <c r="F3826" s="83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</row>
    <row r="3827" spans="1:97" s="6" customFormat="1" x14ac:dyDescent="0.25">
      <c r="A3827" s="12"/>
      <c r="F3827" s="83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</row>
    <row r="3828" spans="1:97" s="6" customFormat="1" x14ac:dyDescent="0.25">
      <c r="A3828" s="12"/>
      <c r="F3828" s="83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</row>
    <row r="3829" spans="1:97" s="6" customFormat="1" x14ac:dyDescent="0.25">
      <c r="A3829" s="12"/>
      <c r="F3829" s="83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</row>
    <row r="3830" spans="1:97" s="6" customFormat="1" x14ac:dyDescent="0.25">
      <c r="A3830" s="12"/>
      <c r="F3830" s="83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</row>
    <row r="3831" spans="1:97" s="6" customFormat="1" x14ac:dyDescent="0.25">
      <c r="A3831" s="12"/>
      <c r="F3831" s="83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</row>
    <row r="3832" spans="1:97" s="6" customFormat="1" x14ac:dyDescent="0.25">
      <c r="A3832" s="12"/>
      <c r="F3832" s="83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</row>
    <row r="3833" spans="1:97" s="6" customFormat="1" x14ac:dyDescent="0.25">
      <c r="A3833" s="12"/>
      <c r="F3833" s="83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</row>
    <row r="3834" spans="1:97" s="6" customFormat="1" x14ac:dyDescent="0.25">
      <c r="A3834" s="12"/>
      <c r="F3834" s="83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</row>
    <row r="3835" spans="1:97" s="6" customFormat="1" x14ac:dyDescent="0.25">
      <c r="A3835" s="12"/>
      <c r="F3835" s="83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</row>
    <row r="3836" spans="1:97" s="6" customFormat="1" x14ac:dyDescent="0.25">
      <c r="A3836" s="12"/>
      <c r="F3836" s="83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</row>
    <row r="3837" spans="1:97" s="6" customFormat="1" x14ac:dyDescent="0.25">
      <c r="A3837" s="12"/>
      <c r="F3837" s="83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</row>
    <row r="3838" spans="1:97" s="6" customFormat="1" x14ac:dyDescent="0.25">
      <c r="A3838" s="12"/>
      <c r="F3838" s="83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</row>
    <row r="3839" spans="1:97" s="6" customFormat="1" x14ac:dyDescent="0.25">
      <c r="A3839" s="12"/>
      <c r="F3839" s="83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</row>
    <row r="3840" spans="1:97" s="6" customFormat="1" x14ac:dyDescent="0.25">
      <c r="A3840" s="12"/>
      <c r="F3840" s="83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</row>
    <row r="3841" spans="1:97" s="6" customFormat="1" x14ac:dyDescent="0.25">
      <c r="A3841" s="12"/>
      <c r="F3841" s="83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</row>
    <row r="3842" spans="1:97" s="6" customFormat="1" x14ac:dyDescent="0.25">
      <c r="A3842" s="12"/>
      <c r="F3842" s="83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</row>
    <row r="3843" spans="1:97" s="6" customFormat="1" x14ac:dyDescent="0.25">
      <c r="A3843" s="12"/>
      <c r="F3843" s="83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</row>
    <row r="3844" spans="1:97" s="6" customFormat="1" x14ac:dyDescent="0.25">
      <c r="A3844" s="12"/>
      <c r="F3844" s="83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</row>
    <row r="3845" spans="1:97" s="6" customFormat="1" x14ac:dyDescent="0.25">
      <c r="A3845" s="12"/>
      <c r="F3845" s="83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</row>
    <row r="3846" spans="1:97" s="6" customFormat="1" x14ac:dyDescent="0.25">
      <c r="A3846" s="12"/>
      <c r="F3846" s="83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</row>
    <row r="3847" spans="1:97" s="6" customFormat="1" x14ac:dyDescent="0.25">
      <c r="A3847" s="12"/>
      <c r="F3847" s="83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</row>
    <row r="3848" spans="1:97" s="6" customFormat="1" x14ac:dyDescent="0.25">
      <c r="A3848" s="12"/>
      <c r="F3848" s="83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</row>
    <row r="3849" spans="1:97" s="6" customFormat="1" x14ac:dyDescent="0.25">
      <c r="A3849" s="12"/>
      <c r="F3849" s="83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</row>
    <row r="3850" spans="1:97" s="6" customFormat="1" x14ac:dyDescent="0.25">
      <c r="A3850" s="12"/>
      <c r="F3850" s="83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</row>
    <row r="3851" spans="1:97" s="6" customFormat="1" x14ac:dyDescent="0.25">
      <c r="A3851" s="12"/>
      <c r="F3851" s="83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</row>
    <row r="3852" spans="1:97" s="6" customFormat="1" x14ac:dyDescent="0.25">
      <c r="A3852" s="12"/>
      <c r="F3852" s="83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</row>
    <row r="3853" spans="1:97" s="6" customFormat="1" x14ac:dyDescent="0.25">
      <c r="A3853" s="12"/>
      <c r="F3853" s="83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</row>
    <row r="3854" spans="1:97" s="6" customFormat="1" x14ac:dyDescent="0.25">
      <c r="A3854" s="12"/>
      <c r="F3854" s="83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</row>
    <row r="3855" spans="1:97" s="6" customFormat="1" x14ac:dyDescent="0.25">
      <c r="A3855" s="12"/>
      <c r="F3855" s="83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</row>
    <row r="3856" spans="1:97" s="6" customFormat="1" x14ac:dyDescent="0.25">
      <c r="A3856" s="12"/>
      <c r="F3856" s="83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</row>
    <row r="3857" spans="1:97" s="6" customFormat="1" x14ac:dyDescent="0.25">
      <c r="A3857" s="12"/>
      <c r="F3857" s="83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</row>
    <row r="3858" spans="1:97" s="6" customFormat="1" x14ac:dyDescent="0.25">
      <c r="A3858" s="12"/>
      <c r="F3858" s="83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</row>
    <row r="3859" spans="1:97" s="6" customFormat="1" x14ac:dyDescent="0.25">
      <c r="A3859" s="12"/>
      <c r="F3859" s="83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</row>
    <row r="3860" spans="1:97" s="6" customFormat="1" x14ac:dyDescent="0.25">
      <c r="A3860" s="12"/>
      <c r="F3860" s="83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</row>
    <row r="3861" spans="1:97" s="6" customFormat="1" x14ac:dyDescent="0.25">
      <c r="A3861" s="12"/>
      <c r="F3861" s="83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</row>
    <row r="3862" spans="1:97" s="6" customFormat="1" x14ac:dyDescent="0.25">
      <c r="A3862" s="12"/>
      <c r="F3862" s="83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</row>
    <row r="3863" spans="1:97" s="6" customFormat="1" x14ac:dyDescent="0.25">
      <c r="A3863" s="12"/>
      <c r="F3863" s="83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</row>
    <row r="3864" spans="1:97" s="6" customFormat="1" x14ac:dyDescent="0.25">
      <c r="A3864" s="12"/>
      <c r="F3864" s="83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</row>
    <row r="3865" spans="1:97" s="6" customFormat="1" x14ac:dyDescent="0.25">
      <c r="A3865" s="12"/>
      <c r="F3865" s="83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</row>
    <row r="3866" spans="1:97" s="6" customFormat="1" x14ac:dyDescent="0.25">
      <c r="A3866" s="12"/>
      <c r="F3866" s="83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</row>
    <row r="3867" spans="1:97" s="6" customFormat="1" x14ac:dyDescent="0.25">
      <c r="A3867" s="12"/>
      <c r="F3867" s="83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</row>
    <row r="3868" spans="1:97" s="6" customFormat="1" x14ac:dyDescent="0.25">
      <c r="A3868" s="12"/>
      <c r="F3868" s="83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</row>
    <row r="3869" spans="1:97" s="6" customFormat="1" x14ac:dyDescent="0.25">
      <c r="A3869" s="12"/>
      <c r="F3869" s="83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</row>
    <row r="3870" spans="1:97" s="6" customFormat="1" x14ac:dyDescent="0.25">
      <c r="A3870" s="12"/>
      <c r="F3870" s="83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</row>
    <row r="3871" spans="1:97" s="6" customFormat="1" x14ac:dyDescent="0.25">
      <c r="A3871" s="12"/>
      <c r="F3871" s="83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</row>
    <row r="3872" spans="1:97" s="6" customFormat="1" x14ac:dyDescent="0.25">
      <c r="A3872" s="12"/>
      <c r="F3872" s="83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</row>
    <row r="3873" spans="1:97" s="6" customFormat="1" x14ac:dyDescent="0.25">
      <c r="A3873" s="12"/>
      <c r="F3873" s="83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</row>
    <row r="3874" spans="1:97" s="6" customFormat="1" x14ac:dyDescent="0.25">
      <c r="A3874" s="12"/>
      <c r="F3874" s="83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</row>
    <row r="3875" spans="1:97" s="6" customFormat="1" x14ac:dyDescent="0.25">
      <c r="A3875" s="12"/>
      <c r="F3875" s="83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</row>
    <row r="3876" spans="1:97" s="6" customFormat="1" x14ac:dyDescent="0.25">
      <c r="A3876" s="12"/>
      <c r="F3876" s="83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</row>
    <row r="3877" spans="1:97" s="6" customFormat="1" x14ac:dyDescent="0.25">
      <c r="A3877" s="12"/>
      <c r="F3877" s="83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</row>
    <row r="3878" spans="1:97" s="6" customFormat="1" x14ac:dyDescent="0.25">
      <c r="A3878" s="12"/>
      <c r="F3878" s="83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</row>
    <row r="3879" spans="1:97" s="6" customFormat="1" x14ac:dyDescent="0.25">
      <c r="A3879" s="12"/>
      <c r="F3879" s="83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</row>
    <row r="3880" spans="1:97" s="6" customFormat="1" x14ac:dyDescent="0.25">
      <c r="A3880" s="12"/>
      <c r="F3880" s="83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</row>
    <row r="3881" spans="1:97" s="6" customFormat="1" x14ac:dyDescent="0.25">
      <c r="A3881" s="12"/>
      <c r="F3881" s="83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</row>
    <row r="3882" spans="1:97" s="6" customFormat="1" x14ac:dyDescent="0.25">
      <c r="A3882" s="12"/>
      <c r="F3882" s="83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</row>
    <row r="3883" spans="1:97" s="6" customFormat="1" x14ac:dyDescent="0.25">
      <c r="A3883" s="12"/>
      <c r="F3883" s="83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</row>
    <row r="3884" spans="1:97" s="6" customFormat="1" x14ac:dyDescent="0.25">
      <c r="A3884" s="12"/>
      <c r="F3884" s="83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</row>
    <row r="3885" spans="1:97" s="6" customFormat="1" x14ac:dyDescent="0.25">
      <c r="A3885" s="12"/>
      <c r="F3885" s="83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</row>
    <row r="3886" spans="1:97" s="6" customFormat="1" x14ac:dyDescent="0.25">
      <c r="A3886" s="12"/>
      <c r="F3886" s="83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</row>
    <row r="3887" spans="1:97" s="6" customFormat="1" x14ac:dyDescent="0.25">
      <c r="A3887" s="12"/>
      <c r="F3887" s="83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</row>
    <row r="3888" spans="1:97" s="6" customFormat="1" x14ac:dyDescent="0.25">
      <c r="A3888" s="12"/>
      <c r="F3888" s="83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</row>
    <row r="3889" spans="1:97" s="6" customFormat="1" x14ac:dyDescent="0.25">
      <c r="A3889" s="12"/>
      <c r="F3889" s="83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</row>
    <row r="3890" spans="1:97" s="6" customFormat="1" x14ac:dyDescent="0.25">
      <c r="A3890" s="12"/>
      <c r="F3890" s="83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</row>
    <row r="3891" spans="1:97" s="6" customFormat="1" x14ac:dyDescent="0.25">
      <c r="A3891" s="12"/>
      <c r="F3891" s="83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</row>
    <row r="3892" spans="1:97" s="6" customFormat="1" x14ac:dyDescent="0.25">
      <c r="A3892" s="12"/>
      <c r="F3892" s="83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</row>
    <row r="3893" spans="1:97" s="6" customFormat="1" x14ac:dyDescent="0.25">
      <c r="A3893" s="12"/>
      <c r="F3893" s="83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</row>
    <row r="3894" spans="1:97" s="6" customFormat="1" x14ac:dyDescent="0.25">
      <c r="A3894" s="12"/>
      <c r="F3894" s="83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</row>
    <row r="3895" spans="1:97" s="6" customFormat="1" x14ac:dyDescent="0.25">
      <c r="A3895" s="12"/>
      <c r="F3895" s="83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</row>
    <row r="3896" spans="1:97" s="6" customFormat="1" x14ac:dyDescent="0.25">
      <c r="A3896" s="12"/>
      <c r="F3896" s="83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</row>
    <row r="3897" spans="1:97" s="6" customFormat="1" x14ac:dyDescent="0.25">
      <c r="A3897" s="12"/>
      <c r="F3897" s="83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</row>
    <row r="3898" spans="1:97" s="6" customFormat="1" x14ac:dyDescent="0.25">
      <c r="A3898" s="12"/>
      <c r="F3898" s="83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</row>
    <row r="3899" spans="1:97" s="6" customFormat="1" x14ac:dyDescent="0.25">
      <c r="A3899" s="12"/>
      <c r="F3899" s="83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</row>
    <row r="3900" spans="1:97" s="6" customFormat="1" x14ac:dyDescent="0.25">
      <c r="A3900" s="12"/>
      <c r="F3900" s="83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</row>
    <row r="3901" spans="1:97" s="6" customFormat="1" x14ac:dyDescent="0.25">
      <c r="A3901" s="12"/>
      <c r="F3901" s="83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</row>
    <row r="3902" spans="1:97" s="6" customFormat="1" x14ac:dyDescent="0.25">
      <c r="A3902" s="12"/>
      <c r="F3902" s="83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</row>
    <row r="3903" spans="1:97" s="6" customFormat="1" x14ac:dyDescent="0.25">
      <c r="A3903" s="12"/>
      <c r="F3903" s="83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</row>
    <row r="3904" spans="1:97" s="6" customFormat="1" x14ac:dyDescent="0.25">
      <c r="A3904" s="12"/>
      <c r="F3904" s="83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</row>
    <row r="3905" spans="1:97" s="6" customFormat="1" x14ac:dyDescent="0.25">
      <c r="A3905" s="12"/>
      <c r="F3905" s="83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</row>
    <row r="3906" spans="1:97" s="6" customFormat="1" x14ac:dyDescent="0.25">
      <c r="A3906" s="12"/>
      <c r="F3906" s="83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</row>
    <row r="3907" spans="1:97" s="6" customFormat="1" x14ac:dyDescent="0.25">
      <c r="A3907" s="12"/>
      <c r="F3907" s="83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</row>
    <row r="3908" spans="1:97" s="6" customFormat="1" x14ac:dyDescent="0.25">
      <c r="A3908" s="12"/>
      <c r="F3908" s="83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</row>
    <row r="3909" spans="1:97" s="6" customFormat="1" x14ac:dyDescent="0.25">
      <c r="A3909" s="12"/>
      <c r="F3909" s="83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</row>
    <row r="3910" spans="1:97" s="6" customFormat="1" x14ac:dyDescent="0.25">
      <c r="A3910" s="12"/>
      <c r="F3910" s="83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</row>
    <row r="3911" spans="1:97" s="6" customFormat="1" x14ac:dyDescent="0.25">
      <c r="A3911" s="12"/>
      <c r="F3911" s="83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</row>
    <row r="3912" spans="1:97" s="6" customFormat="1" x14ac:dyDescent="0.25">
      <c r="A3912" s="12"/>
      <c r="F3912" s="83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</row>
    <row r="3913" spans="1:97" s="6" customFormat="1" x14ac:dyDescent="0.25">
      <c r="A3913" s="12"/>
      <c r="F3913" s="83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</row>
    <row r="3914" spans="1:97" s="6" customFormat="1" x14ac:dyDescent="0.25">
      <c r="A3914" s="12"/>
      <c r="F3914" s="83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</row>
    <row r="3915" spans="1:97" s="6" customFormat="1" x14ac:dyDescent="0.25">
      <c r="A3915" s="12"/>
      <c r="F3915" s="83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</row>
    <row r="3916" spans="1:97" s="6" customFormat="1" x14ac:dyDescent="0.25">
      <c r="A3916" s="12"/>
      <c r="F3916" s="83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</row>
    <row r="3917" spans="1:97" s="6" customFormat="1" x14ac:dyDescent="0.25">
      <c r="A3917" s="12"/>
      <c r="F3917" s="83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</row>
    <row r="3918" spans="1:97" s="6" customFormat="1" x14ac:dyDescent="0.25">
      <c r="A3918" s="12"/>
      <c r="F3918" s="83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</row>
    <row r="3919" spans="1:97" s="6" customFormat="1" x14ac:dyDescent="0.25">
      <c r="A3919" s="12"/>
      <c r="F3919" s="83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</row>
    <row r="3920" spans="1:97" s="6" customFormat="1" x14ac:dyDescent="0.25">
      <c r="A3920" s="12"/>
      <c r="F3920" s="83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</row>
    <row r="3921" spans="1:97" s="6" customFormat="1" x14ac:dyDescent="0.25">
      <c r="A3921" s="12"/>
      <c r="F3921" s="83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</row>
    <row r="3922" spans="1:97" s="6" customFormat="1" x14ac:dyDescent="0.25">
      <c r="A3922" s="12"/>
      <c r="F3922" s="83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</row>
    <row r="3923" spans="1:97" s="6" customFormat="1" x14ac:dyDescent="0.25">
      <c r="A3923" s="12"/>
      <c r="F3923" s="83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</row>
    <row r="3924" spans="1:97" s="6" customFormat="1" x14ac:dyDescent="0.25">
      <c r="A3924" s="12"/>
      <c r="F3924" s="83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</row>
    <row r="3925" spans="1:97" s="6" customFormat="1" x14ac:dyDescent="0.25">
      <c r="A3925" s="12"/>
      <c r="F3925" s="83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</row>
    <row r="3926" spans="1:97" s="6" customFormat="1" x14ac:dyDescent="0.25">
      <c r="A3926" s="12"/>
      <c r="F3926" s="83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</row>
    <row r="3927" spans="1:97" s="6" customFormat="1" x14ac:dyDescent="0.25">
      <c r="A3927" s="12"/>
      <c r="F3927" s="83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</row>
    <row r="3928" spans="1:97" s="6" customFormat="1" x14ac:dyDescent="0.25">
      <c r="A3928" s="12"/>
      <c r="F3928" s="83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</row>
    <row r="3929" spans="1:97" s="6" customFormat="1" x14ac:dyDescent="0.25">
      <c r="A3929" s="12"/>
      <c r="F3929" s="83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</row>
    <row r="3930" spans="1:97" s="6" customFormat="1" x14ac:dyDescent="0.25">
      <c r="A3930" s="12"/>
      <c r="F3930" s="83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</row>
    <row r="3931" spans="1:97" s="6" customFormat="1" x14ac:dyDescent="0.25">
      <c r="A3931" s="12"/>
      <c r="F3931" s="83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</row>
    <row r="3932" spans="1:97" s="6" customFormat="1" x14ac:dyDescent="0.25">
      <c r="A3932" s="12"/>
      <c r="F3932" s="83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</row>
    <row r="3933" spans="1:97" s="6" customFormat="1" x14ac:dyDescent="0.25">
      <c r="A3933" s="12"/>
      <c r="F3933" s="83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</row>
    <row r="3934" spans="1:97" s="6" customFormat="1" x14ac:dyDescent="0.25">
      <c r="A3934" s="12"/>
      <c r="F3934" s="83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</row>
    <row r="3935" spans="1:97" s="6" customFormat="1" x14ac:dyDescent="0.25">
      <c r="A3935" s="12"/>
      <c r="F3935" s="83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</row>
    <row r="3936" spans="1:97" s="6" customFormat="1" x14ac:dyDescent="0.25">
      <c r="A3936" s="12"/>
      <c r="F3936" s="83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</row>
    <row r="3937" spans="1:97" s="6" customFormat="1" x14ac:dyDescent="0.25">
      <c r="A3937" s="12"/>
      <c r="F3937" s="83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</row>
    <row r="3938" spans="1:97" s="6" customFormat="1" x14ac:dyDescent="0.25">
      <c r="A3938" s="12"/>
      <c r="F3938" s="83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</row>
    <row r="3939" spans="1:97" s="6" customFormat="1" x14ac:dyDescent="0.25">
      <c r="A3939" s="12"/>
      <c r="F3939" s="83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</row>
    <row r="3940" spans="1:97" s="6" customFormat="1" x14ac:dyDescent="0.25">
      <c r="A3940" s="12"/>
      <c r="F3940" s="83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</row>
    <row r="3941" spans="1:97" s="6" customFormat="1" x14ac:dyDescent="0.25">
      <c r="A3941" s="12"/>
      <c r="F3941" s="83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</row>
    <row r="3942" spans="1:97" s="6" customFormat="1" x14ac:dyDescent="0.25">
      <c r="A3942" s="12"/>
      <c r="F3942" s="83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</row>
    <row r="3943" spans="1:97" s="6" customFormat="1" x14ac:dyDescent="0.25">
      <c r="A3943" s="12"/>
      <c r="F3943" s="83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</row>
    <row r="3944" spans="1:97" s="6" customFormat="1" x14ac:dyDescent="0.25">
      <c r="A3944" s="12"/>
      <c r="F3944" s="83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</row>
    <row r="3945" spans="1:97" s="6" customFormat="1" x14ac:dyDescent="0.25">
      <c r="A3945" s="12"/>
      <c r="F3945" s="83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</row>
    <row r="3946" spans="1:97" s="6" customFormat="1" x14ac:dyDescent="0.25">
      <c r="A3946" s="12"/>
      <c r="F3946" s="83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</row>
    <row r="3947" spans="1:97" s="6" customFormat="1" x14ac:dyDescent="0.25">
      <c r="A3947" s="12"/>
      <c r="F3947" s="83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</row>
    <row r="3948" spans="1:97" s="6" customFormat="1" x14ac:dyDescent="0.25">
      <c r="A3948" s="12"/>
      <c r="F3948" s="83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</row>
    <row r="3949" spans="1:97" s="6" customFormat="1" x14ac:dyDescent="0.25">
      <c r="A3949" s="12"/>
      <c r="F3949" s="83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</row>
    <row r="3950" spans="1:97" s="6" customFormat="1" x14ac:dyDescent="0.25">
      <c r="A3950" s="12"/>
      <c r="F3950" s="83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</row>
    <row r="3951" spans="1:97" s="6" customFormat="1" x14ac:dyDescent="0.25">
      <c r="A3951" s="12"/>
      <c r="F3951" s="83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</row>
    <row r="3952" spans="1:97" s="6" customFormat="1" x14ac:dyDescent="0.25">
      <c r="A3952" s="12"/>
      <c r="F3952" s="83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</row>
    <row r="3953" spans="1:97" s="6" customFormat="1" x14ac:dyDescent="0.25">
      <c r="A3953" s="12"/>
      <c r="F3953" s="83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</row>
    <row r="3954" spans="1:97" s="6" customFormat="1" x14ac:dyDescent="0.25">
      <c r="A3954" s="12"/>
      <c r="F3954" s="83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</row>
    <row r="3955" spans="1:97" s="6" customFormat="1" x14ac:dyDescent="0.25">
      <c r="A3955" s="12"/>
      <c r="F3955" s="83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</row>
    <row r="3956" spans="1:97" s="6" customFormat="1" x14ac:dyDescent="0.25">
      <c r="A3956" s="12"/>
      <c r="F3956" s="83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</row>
    <row r="3957" spans="1:97" s="6" customFormat="1" x14ac:dyDescent="0.25">
      <c r="A3957" s="12"/>
      <c r="F3957" s="83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</row>
    <row r="3958" spans="1:97" s="6" customFormat="1" x14ac:dyDescent="0.25">
      <c r="A3958" s="12"/>
      <c r="F3958" s="83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</row>
    <row r="3959" spans="1:97" s="6" customFormat="1" x14ac:dyDescent="0.25">
      <c r="A3959" s="12"/>
      <c r="F3959" s="83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</row>
    <row r="3960" spans="1:97" s="6" customFormat="1" x14ac:dyDescent="0.25">
      <c r="A3960" s="12"/>
      <c r="F3960" s="83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</row>
    <row r="3961" spans="1:97" s="6" customFormat="1" x14ac:dyDescent="0.25">
      <c r="A3961" s="12"/>
      <c r="F3961" s="83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</row>
    <row r="3962" spans="1:97" s="6" customFormat="1" x14ac:dyDescent="0.25">
      <c r="A3962" s="12"/>
      <c r="F3962" s="83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</row>
    <row r="3963" spans="1:97" s="6" customFormat="1" x14ac:dyDescent="0.25">
      <c r="A3963" s="12"/>
      <c r="F3963" s="83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</row>
    <row r="3964" spans="1:97" s="6" customFormat="1" x14ac:dyDescent="0.25">
      <c r="A3964" s="12"/>
      <c r="F3964" s="83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</row>
    <row r="3965" spans="1:97" s="6" customFormat="1" x14ac:dyDescent="0.25">
      <c r="A3965" s="12"/>
      <c r="F3965" s="83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</row>
    <row r="3966" spans="1:97" s="6" customFormat="1" x14ac:dyDescent="0.25">
      <c r="A3966" s="12"/>
      <c r="F3966" s="83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</row>
    <row r="3967" spans="1:97" s="6" customFormat="1" x14ac:dyDescent="0.25">
      <c r="A3967" s="12"/>
      <c r="F3967" s="83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</row>
    <row r="3968" spans="1:97" s="6" customFormat="1" x14ac:dyDescent="0.25">
      <c r="A3968" s="12"/>
      <c r="F3968" s="83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</row>
    <row r="3969" spans="1:97" s="6" customFormat="1" x14ac:dyDescent="0.25">
      <c r="A3969" s="12"/>
      <c r="F3969" s="83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</row>
    <row r="3970" spans="1:97" s="6" customFormat="1" x14ac:dyDescent="0.25">
      <c r="A3970" s="12"/>
      <c r="F3970" s="83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</row>
    <row r="3971" spans="1:97" s="6" customFormat="1" x14ac:dyDescent="0.25">
      <c r="A3971" s="12"/>
      <c r="F3971" s="83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</row>
    <row r="3972" spans="1:97" s="6" customFormat="1" x14ac:dyDescent="0.25">
      <c r="A3972" s="12"/>
      <c r="F3972" s="83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</row>
    <row r="3973" spans="1:97" s="6" customFormat="1" x14ac:dyDescent="0.25">
      <c r="A3973" s="12"/>
      <c r="F3973" s="83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</row>
    <row r="3974" spans="1:97" s="6" customFormat="1" x14ac:dyDescent="0.25">
      <c r="A3974" s="12"/>
      <c r="F3974" s="83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</row>
    <row r="3975" spans="1:97" s="6" customFormat="1" x14ac:dyDescent="0.25">
      <c r="A3975" s="12"/>
      <c r="F3975" s="83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</row>
    <row r="3976" spans="1:97" s="6" customFormat="1" x14ac:dyDescent="0.25">
      <c r="A3976" s="12"/>
      <c r="F3976" s="83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</row>
    <row r="3977" spans="1:97" s="6" customFormat="1" x14ac:dyDescent="0.25">
      <c r="A3977" s="12"/>
      <c r="F3977" s="83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</row>
    <row r="3978" spans="1:97" s="6" customFormat="1" x14ac:dyDescent="0.25">
      <c r="A3978" s="12"/>
      <c r="F3978" s="83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</row>
    <row r="3979" spans="1:97" s="6" customFormat="1" x14ac:dyDescent="0.25">
      <c r="A3979" s="12"/>
      <c r="F3979" s="83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</row>
    <row r="3980" spans="1:97" s="6" customFormat="1" x14ac:dyDescent="0.25">
      <c r="A3980" s="12"/>
      <c r="F3980" s="83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</row>
    <row r="3981" spans="1:97" s="6" customFormat="1" x14ac:dyDescent="0.25">
      <c r="A3981" s="12"/>
      <c r="F3981" s="83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</row>
    <row r="3982" spans="1:97" s="6" customFormat="1" x14ac:dyDescent="0.25">
      <c r="A3982" s="12"/>
      <c r="F3982" s="83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</row>
    <row r="3983" spans="1:97" s="6" customFormat="1" x14ac:dyDescent="0.25">
      <c r="A3983" s="12"/>
      <c r="F3983" s="83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</row>
    <row r="3984" spans="1:97" s="6" customFormat="1" x14ac:dyDescent="0.25">
      <c r="A3984" s="12"/>
      <c r="F3984" s="83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</row>
    <row r="3985" spans="1:97" s="6" customFormat="1" x14ac:dyDescent="0.25">
      <c r="A3985" s="12"/>
      <c r="F3985" s="83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</row>
    <row r="3986" spans="1:97" s="6" customFormat="1" x14ac:dyDescent="0.25">
      <c r="A3986" s="12"/>
      <c r="F3986" s="83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</row>
    <row r="3987" spans="1:97" s="6" customFormat="1" x14ac:dyDescent="0.25">
      <c r="A3987" s="12"/>
      <c r="F3987" s="83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</row>
    <row r="3988" spans="1:97" s="6" customFormat="1" x14ac:dyDescent="0.25">
      <c r="A3988" s="12"/>
      <c r="F3988" s="83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</row>
    <row r="3989" spans="1:97" s="6" customFormat="1" x14ac:dyDescent="0.25">
      <c r="A3989" s="12"/>
      <c r="F3989" s="83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</row>
    <row r="3990" spans="1:97" s="6" customFormat="1" x14ac:dyDescent="0.25">
      <c r="A3990" s="12"/>
      <c r="F3990" s="83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</row>
    <row r="3991" spans="1:97" s="6" customFormat="1" x14ac:dyDescent="0.25">
      <c r="A3991" s="12"/>
      <c r="F3991" s="83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</row>
    <row r="3992" spans="1:97" s="6" customFormat="1" x14ac:dyDescent="0.25">
      <c r="A3992" s="12"/>
      <c r="F3992" s="83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</row>
    <row r="3993" spans="1:97" s="6" customFormat="1" x14ac:dyDescent="0.25">
      <c r="A3993" s="12"/>
      <c r="F3993" s="83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</row>
    <row r="3994" spans="1:97" s="6" customFormat="1" x14ac:dyDescent="0.25">
      <c r="A3994" s="12"/>
      <c r="F3994" s="83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</row>
    <row r="3995" spans="1:97" s="6" customFormat="1" x14ac:dyDescent="0.25">
      <c r="A3995" s="12"/>
      <c r="F3995" s="83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</row>
    <row r="3996" spans="1:97" s="6" customFormat="1" x14ac:dyDescent="0.25">
      <c r="A3996" s="12"/>
      <c r="F3996" s="83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</row>
    <row r="3997" spans="1:97" s="6" customFormat="1" x14ac:dyDescent="0.25">
      <c r="A3997" s="12"/>
      <c r="F3997" s="83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</row>
    <row r="3998" spans="1:97" s="6" customFormat="1" x14ac:dyDescent="0.25">
      <c r="A3998" s="12"/>
      <c r="F3998" s="83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</row>
    <row r="3999" spans="1:97" s="6" customFormat="1" x14ac:dyDescent="0.25">
      <c r="A3999" s="12"/>
      <c r="F3999" s="83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</row>
    <row r="4000" spans="1:97" s="6" customFormat="1" x14ac:dyDescent="0.25">
      <c r="A4000" s="12"/>
      <c r="F4000" s="83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</row>
    <row r="4001" spans="1:97" s="6" customFormat="1" x14ac:dyDescent="0.25">
      <c r="A4001" s="12"/>
      <c r="F4001" s="83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</row>
    <row r="4002" spans="1:97" s="6" customFormat="1" x14ac:dyDescent="0.25">
      <c r="A4002" s="12"/>
      <c r="F4002" s="83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</row>
    <row r="4003" spans="1:97" s="6" customFormat="1" x14ac:dyDescent="0.25">
      <c r="A4003" s="12"/>
      <c r="F4003" s="83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</row>
    <row r="4004" spans="1:97" s="6" customFormat="1" x14ac:dyDescent="0.25">
      <c r="A4004" s="12"/>
      <c r="F4004" s="83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</row>
    <row r="4005" spans="1:97" s="6" customFormat="1" x14ac:dyDescent="0.25">
      <c r="A4005" s="12"/>
      <c r="F4005" s="83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  <c r="CK4005" s="5"/>
      <c r="CL4005" s="5"/>
      <c r="CM4005" s="5"/>
      <c r="CN4005" s="5"/>
      <c r="CO4005" s="5"/>
      <c r="CP4005" s="5"/>
      <c r="CQ4005" s="5"/>
      <c r="CR4005" s="5"/>
      <c r="CS4005" s="5"/>
    </row>
    <row r="4006" spans="1:97" s="6" customFormat="1" x14ac:dyDescent="0.25">
      <c r="A4006" s="12"/>
      <c r="F4006" s="83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  <c r="CK4006" s="5"/>
      <c r="CL4006" s="5"/>
      <c r="CM4006" s="5"/>
      <c r="CN4006" s="5"/>
      <c r="CO4006" s="5"/>
      <c r="CP4006" s="5"/>
      <c r="CQ4006" s="5"/>
      <c r="CR4006" s="5"/>
      <c r="CS4006" s="5"/>
    </row>
    <row r="4007" spans="1:97" s="6" customFormat="1" x14ac:dyDescent="0.25">
      <c r="A4007" s="12"/>
      <c r="F4007" s="83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  <c r="CK4007" s="5"/>
      <c r="CL4007" s="5"/>
      <c r="CM4007" s="5"/>
      <c r="CN4007" s="5"/>
      <c r="CO4007" s="5"/>
      <c r="CP4007" s="5"/>
      <c r="CQ4007" s="5"/>
      <c r="CR4007" s="5"/>
      <c r="CS4007" s="5"/>
    </row>
    <row r="4008" spans="1:97" s="6" customFormat="1" x14ac:dyDescent="0.25">
      <c r="A4008" s="12"/>
      <c r="F4008" s="83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  <c r="CK4008" s="5"/>
      <c r="CL4008" s="5"/>
      <c r="CM4008" s="5"/>
      <c r="CN4008" s="5"/>
      <c r="CO4008" s="5"/>
      <c r="CP4008" s="5"/>
      <c r="CQ4008" s="5"/>
      <c r="CR4008" s="5"/>
      <c r="CS4008" s="5"/>
    </row>
    <row r="4009" spans="1:97" s="6" customFormat="1" x14ac:dyDescent="0.25">
      <c r="A4009" s="12"/>
      <c r="F4009" s="83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  <c r="CK4009" s="5"/>
      <c r="CL4009" s="5"/>
      <c r="CM4009" s="5"/>
      <c r="CN4009" s="5"/>
      <c r="CO4009" s="5"/>
      <c r="CP4009" s="5"/>
      <c r="CQ4009" s="5"/>
      <c r="CR4009" s="5"/>
      <c r="CS4009" s="5"/>
    </row>
    <row r="4010" spans="1:97" s="6" customFormat="1" x14ac:dyDescent="0.25">
      <c r="A4010" s="12"/>
      <c r="F4010" s="83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  <c r="CK4010" s="5"/>
      <c r="CL4010" s="5"/>
      <c r="CM4010" s="5"/>
      <c r="CN4010" s="5"/>
      <c r="CO4010" s="5"/>
      <c r="CP4010" s="5"/>
      <c r="CQ4010" s="5"/>
      <c r="CR4010" s="5"/>
      <c r="CS4010" s="5"/>
    </row>
    <row r="4011" spans="1:97" s="6" customFormat="1" x14ac:dyDescent="0.25">
      <c r="A4011" s="12"/>
      <c r="F4011" s="83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  <c r="CK4011" s="5"/>
      <c r="CL4011" s="5"/>
      <c r="CM4011" s="5"/>
      <c r="CN4011" s="5"/>
      <c r="CO4011" s="5"/>
      <c r="CP4011" s="5"/>
      <c r="CQ4011" s="5"/>
      <c r="CR4011" s="5"/>
      <c r="CS4011" s="5"/>
    </row>
    <row r="4012" spans="1:97" s="6" customFormat="1" x14ac:dyDescent="0.25">
      <c r="A4012" s="12"/>
      <c r="F4012" s="83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  <c r="CK4012" s="5"/>
      <c r="CL4012" s="5"/>
      <c r="CM4012" s="5"/>
      <c r="CN4012" s="5"/>
      <c r="CO4012" s="5"/>
      <c r="CP4012" s="5"/>
      <c r="CQ4012" s="5"/>
      <c r="CR4012" s="5"/>
      <c r="CS4012" s="5"/>
    </row>
    <row r="4013" spans="1:97" s="6" customFormat="1" x14ac:dyDescent="0.25">
      <c r="A4013" s="12"/>
      <c r="F4013" s="83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  <c r="CK4013" s="5"/>
      <c r="CL4013" s="5"/>
      <c r="CM4013" s="5"/>
      <c r="CN4013" s="5"/>
      <c r="CO4013" s="5"/>
      <c r="CP4013" s="5"/>
      <c r="CQ4013" s="5"/>
      <c r="CR4013" s="5"/>
      <c r="CS4013" s="5"/>
    </row>
    <row r="4014" spans="1:97" s="6" customFormat="1" x14ac:dyDescent="0.25">
      <c r="A4014" s="12"/>
      <c r="F4014" s="83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  <c r="CK4014" s="5"/>
      <c r="CL4014" s="5"/>
      <c r="CM4014" s="5"/>
      <c r="CN4014" s="5"/>
      <c r="CO4014" s="5"/>
      <c r="CP4014" s="5"/>
      <c r="CQ4014" s="5"/>
      <c r="CR4014" s="5"/>
      <c r="CS4014" s="5"/>
    </row>
    <row r="4015" spans="1:97" s="6" customFormat="1" x14ac:dyDescent="0.25">
      <c r="A4015" s="12"/>
      <c r="F4015" s="83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  <c r="CK4015" s="5"/>
      <c r="CL4015" s="5"/>
      <c r="CM4015" s="5"/>
      <c r="CN4015" s="5"/>
      <c r="CO4015" s="5"/>
      <c r="CP4015" s="5"/>
      <c r="CQ4015" s="5"/>
      <c r="CR4015" s="5"/>
      <c r="CS4015" s="5"/>
    </row>
    <row r="4016" spans="1:97" s="6" customFormat="1" x14ac:dyDescent="0.25">
      <c r="A4016" s="12"/>
      <c r="F4016" s="83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  <c r="CK4016" s="5"/>
      <c r="CL4016" s="5"/>
      <c r="CM4016" s="5"/>
      <c r="CN4016" s="5"/>
      <c r="CO4016" s="5"/>
      <c r="CP4016" s="5"/>
      <c r="CQ4016" s="5"/>
      <c r="CR4016" s="5"/>
      <c r="CS4016" s="5"/>
    </row>
    <row r="4017" spans="1:97" s="6" customFormat="1" x14ac:dyDescent="0.25">
      <c r="A4017" s="12"/>
      <c r="F4017" s="83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  <c r="CK4017" s="5"/>
      <c r="CL4017" s="5"/>
      <c r="CM4017" s="5"/>
      <c r="CN4017" s="5"/>
      <c r="CO4017" s="5"/>
      <c r="CP4017" s="5"/>
      <c r="CQ4017" s="5"/>
      <c r="CR4017" s="5"/>
      <c r="CS4017" s="5"/>
    </row>
    <row r="4018" spans="1:97" s="6" customFormat="1" x14ac:dyDescent="0.25">
      <c r="A4018" s="12"/>
      <c r="F4018" s="83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  <c r="CK4018" s="5"/>
      <c r="CL4018" s="5"/>
      <c r="CM4018" s="5"/>
      <c r="CN4018" s="5"/>
      <c r="CO4018" s="5"/>
      <c r="CP4018" s="5"/>
      <c r="CQ4018" s="5"/>
      <c r="CR4018" s="5"/>
      <c r="CS4018" s="5"/>
    </row>
    <row r="4019" spans="1:97" s="6" customFormat="1" x14ac:dyDescent="0.25">
      <c r="A4019" s="12"/>
      <c r="F4019" s="83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</row>
    <row r="4020" spans="1:97" s="6" customFormat="1" x14ac:dyDescent="0.25">
      <c r="A4020" s="12"/>
      <c r="F4020" s="83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  <c r="CK4020" s="5"/>
      <c r="CL4020" s="5"/>
      <c r="CM4020" s="5"/>
      <c r="CN4020" s="5"/>
      <c r="CO4020" s="5"/>
      <c r="CP4020" s="5"/>
      <c r="CQ4020" s="5"/>
      <c r="CR4020" s="5"/>
      <c r="CS4020" s="5"/>
    </row>
    <row r="4021" spans="1:97" s="6" customFormat="1" x14ac:dyDescent="0.25">
      <c r="A4021" s="12"/>
      <c r="F4021" s="83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  <c r="CK4021" s="5"/>
      <c r="CL4021" s="5"/>
      <c r="CM4021" s="5"/>
      <c r="CN4021" s="5"/>
      <c r="CO4021" s="5"/>
      <c r="CP4021" s="5"/>
      <c r="CQ4021" s="5"/>
      <c r="CR4021" s="5"/>
      <c r="CS4021" s="5"/>
    </row>
    <row r="4022" spans="1:97" s="6" customFormat="1" x14ac:dyDescent="0.25">
      <c r="A4022" s="12"/>
      <c r="F4022" s="83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  <c r="CK4022" s="5"/>
      <c r="CL4022" s="5"/>
      <c r="CM4022" s="5"/>
      <c r="CN4022" s="5"/>
      <c r="CO4022" s="5"/>
      <c r="CP4022" s="5"/>
      <c r="CQ4022" s="5"/>
      <c r="CR4022" s="5"/>
      <c r="CS4022" s="5"/>
    </row>
    <row r="4023" spans="1:97" s="6" customFormat="1" x14ac:dyDescent="0.25">
      <c r="A4023" s="12"/>
      <c r="F4023" s="83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  <c r="CK4023" s="5"/>
      <c r="CL4023" s="5"/>
      <c r="CM4023" s="5"/>
      <c r="CN4023" s="5"/>
      <c r="CO4023" s="5"/>
      <c r="CP4023" s="5"/>
      <c r="CQ4023" s="5"/>
      <c r="CR4023" s="5"/>
      <c r="CS4023" s="5"/>
    </row>
    <row r="4024" spans="1:97" s="6" customFormat="1" x14ac:dyDescent="0.25">
      <c r="A4024" s="12"/>
      <c r="F4024" s="83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  <c r="CK4024" s="5"/>
      <c r="CL4024" s="5"/>
      <c r="CM4024" s="5"/>
      <c r="CN4024" s="5"/>
      <c r="CO4024" s="5"/>
      <c r="CP4024" s="5"/>
      <c r="CQ4024" s="5"/>
      <c r="CR4024" s="5"/>
      <c r="CS4024" s="5"/>
    </row>
    <row r="4025" spans="1:97" s="6" customFormat="1" x14ac:dyDescent="0.25">
      <c r="A4025" s="12"/>
      <c r="F4025" s="83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  <c r="CK4025" s="5"/>
      <c r="CL4025" s="5"/>
      <c r="CM4025" s="5"/>
      <c r="CN4025" s="5"/>
      <c r="CO4025" s="5"/>
      <c r="CP4025" s="5"/>
      <c r="CQ4025" s="5"/>
      <c r="CR4025" s="5"/>
      <c r="CS4025" s="5"/>
    </row>
    <row r="4026" spans="1:97" s="6" customFormat="1" x14ac:dyDescent="0.25">
      <c r="A4026" s="12"/>
      <c r="F4026" s="83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  <c r="CK4026" s="5"/>
      <c r="CL4026" s="5"/>
      <c r="CM4026" s="5"/>
      <c r="CN4026" s="5"/>
      <c r="CO4026" s="5"/>
      <c r="CP4026" s="5"/>
      <c r="CQ4026" s="5"/>
      <c r="CR4026" s="5"/>
      <c r="CS4026" s="5"/>
    </row>
    <row r="4027" spans="1:97" s="6" customFormat="1" x14ac:dyDescent="0.25">
      <c r="A4027" s="12"/>
      <c r="F4027" s="83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  <c r="CK4027" s="5"/>
      <c r="CL4027" s="5"/>
      <c r="CM4027" s="5"/>
      <c r="CN4027" s="5"/>
      <c r="CO4027" s="5"/>
      <c r="CP4027" s="5"/>
      <c r="CQ4027" s="5"/>
      <c r="CR4027" s="5"/>
      <c r="CS4027" s="5"/>
    </row>
    <row r="4028" spans="1:97" s="6" customFormat="1" x14ac:dyDescent="0.25">
      <c r="A4028" s="12"/>
      <c r="F4028" s="83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  <c r="CK4028" s="5"/>
      <c r="CL4028" s="5"/>
      <c r="CM4028" s="5"/>
      <c r="CN4028" s="5"/>
      <c r="CO4028" s="5"/>
      <c r="CP4028" s="5"/>
      <c r="CQ4028" s="5"/>
      <c r="CR4028" s="5"/>
      <c r="CS4028" s="5"/>
    </row>
    <row r="4029" spans="1:97" s="6" customFormat="1" x14ac:dyDescent="0.25">
      <c r="A4029" s="12"/>
      <c r="F4029" s="83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  <c r="CK4029" s="5"/>
      <c r="CL4029" s="5"/>
      <c r="CM4029" s="5"/>
      <c r="CN4029" s="5"/>
      <c r="CO4029" s="5"/>
      <c r="CP4029" s="5"/>
      <c r="CQ4029" s="5"/>
      <c r="CR4029" s="5"/>
      <c r="CS4029" s="5"/>
    </row>
    <row r="4030" spans="1:97" s="6" customFormat="1" x14ac:dyDescent="0.25">
      <c r="A4030" s="12"/>
      <c r="F4030" s="83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  <c r="CK4030" s="5"/>
      <c r="CL4030" s="5"/>
      <c r="CM4030" s="5"/>
      <c r="CN4030" s="5"/>
      <c r="CO4030" s="5"/>
      <c r="CP4030" s="5"/>
      <c r="CQ4030" s="5"/>
      <c r="CR4030" s="5"/>
      <c r="CS4030" s="5"/>
    </row>
    <row r="4031" spans="1:97" s="6" customFormat="1" x14ac:dyDescent="0.25">
      <c r="A4031" s="12"/>
      <c r="F4031" s="83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  <c r="CK4031" s="5"/>
      <c r="CL4031" s="5"/>
      <c r="CM4031" s="5"/>
      <c r="CN4031" s="5"/>
      <c r="CO4031" s="5"/>
      <c r="CP4031" s="5"/>
      <c r="CQ4031" s="5"/>
      <c r="CR4031" s="5"/>
      <c r="CS4031" s="5"/>
    </row>
    <row r="4032" spans="1:97" s="6" customFormat="1" x14ac:dyDescent="0.25">
      <c r="A4032" s="12"/>
      <c r="F4032" s="83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  <c r="CK4032" s="5"/>
      <c r="CL4032" s="5"/>
      <c r="CM4032" s="5"/>
      <c r="CN4032" s="5"/>
      <c r="CO4032" s="5"/>
      <c r="CP4032" s="5"/>
      <c r="CQ4032" s="5"/>
      <c r="CR4032" s="5"/>
      <c r="CS4032" s="5"/>
    </row>
    <row r="4033" spans="1:97" s="6" customFormat="1" x14ac:dyDescent="0.25">
      <c r="A4033" s="12"/>
      <c r="F4033" s="83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  <c r="CK4033" s="5"/>
      <c r="CL4033" s="5"/>
      <c r="CM4033" s="5"/>
      <c r="CN4033" s="5"/>
      <c r="CO4033" s="5"/>
      <c r="CP4033" s="5"/>
      <c r="CQ4033" s="5"/>
      <c r="CR4033" s="5"/>
      <c r="CS4033" s="5"/>
    </row>
    <row r="4034" spans="1:97" s="6" customFormat="1" x14ac:dyDescent="0.25">
      <c r="A4034" s="12"/>
      <c r="F4034" s="83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  <c r="CK4034" s="5"/>
      <c r="CL4034" s="5"/>
      <c r="CM4034" s="5"/>
      <c r="CN4034" s="5"/>
      <c r="CO4034" s="5"/>
      <c r="CP4034" s="5"/>
      <c r="CQ4034" s="5"/>
      <c r="CR4034" s="5"/>
      <c r="CS4034" s="5"/>
    </row>
    <row r="4035" spans="1:97" s="6" customFormat="1" x14ac:dyDescent="0.25">
      <c r="A4035" s="12"/>
      <c r="F4035" s="83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</row>
    <row r="4036" spans="1:97" s="6" customFormat="1" x14ac:dyDescent="0.25">
      <c r="A4036" s="12"/>
      <c r="F4036" s="83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  <c r="CK4036" s="5"/>
      <c r="CL4036" s="5"/>
      <c r="CM4036" s="5"/>
      <c r="CN4036" s="5"/>
      <c r="CO4036" s="5"/>
      <c r="CP4036" s="5"/>
      <c r="CQ4036" s="5"/>
      <c r="CR4036" s="5"/>
      <c r="CS4036" s="5"/>
    </row>
    <row r="4037" spans="1:97" s="6" customFormat="1" x14ac:dyDescent="0.25">
      <c r="A4037" s="12"/>
      <c r="F4037" s="83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  <c r="CK4037" s="5"/>
      <c r="CL4037" s="5"/>
      <c r="CM4037" s="5"/>
      <c r="CN4037" s="5"/>
      <c r="CO4037" s="5"/>
      <c r="CP4037" s="5"/>
      <c r="CQ4037" s="5"/>
      <c r="CR4037" s="5"/>
      <c r="CS4037" s="5"/>
    </row>
    <row r="4038" spans="1:97" s="6" customFormat="1" x14ac:dyDescent="0.25">
      <c r="A4038" s="12"/>
      <c r="F4038" s="83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  <c r="CK4038" s="5"/>
      <c r="CL4038" s="5"/>
      <c r="CM4038" s="5"/>
      <c r="CN4038" s="5"/>
      <c r="CO4038" s="5"/>
      <c r="CP4038" s="5"/>
      <c r="CQ4038" s="5"/>
      <c r="CR4038" s="5"/>
      <c r="CS4038" s="5"/>
    </row>
    <row r="4039" spans="1:97" s="6" customFormat="1" x14ac:dyDescent="0.25">
      <c r="A4039" s="12"/>
      <c r="F4039" s="83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  <c r="CK4039" s="5"/>
      <c r="CL4039" s="5"/>
      <c r="CM4039" s="5"/>
      <c r="CN4039" s="5"/>
      <c r="CO4039" s="5"/>
      <c r="CP4039" s="5"/>
      <c r="CQ4039" s="5"/>
      <c r="CR4039" s="5"/>
      <c r="CS4039" s="5"/>
    </row>
    <row r="4040" spans="1:97" s="6" customFormat="1" x14ac:dyDescent="0.25">
      <c r="A4040" s="12"/>
      <c r="F4040" s="83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  <c r="CK4040" s="5"/>
      <c r="CL4040" s="5"/>
      <c r="CM4040" s="5"/>
      <c r="CN4040" s="5"/>
      <c r="CO4040" s="5"/>
      <c r="CP4040" s="5"/>
      <c r="CQ4040" s="5"/>
      <c r="CR4040" s="5"/>
      <c r="CS4040" s="5"/>
    </row>
    <row r="4041" spans="1:97" s="6" customFormat="1" x14ac:dyDescent="0.25">
      <c r="A4041" s="12"/>
      <c r="F4041" s="83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  <c r="CK4041" s="5"/>
      <c r="CL4041" s="5"/>
      <c r="CM4041" s="5"/>
      <c r="CN4041" s="5"/>
      <c r="CO4041" s="5"/>
      <c r="CP4041" s="5"/>
      <c r="CQ4041" s="5"/>
      <c r="CR4041" s="5"/>
      <c r="CS4041" s="5"/>
    </row>
    <row r="4042" spans="1:97" s="6" customFormat="1" x14ac:dyDescent="0.25">
      <c r="A4042" s="12"/>
      <c r="F4042" s="83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  <c r="CK4042" s="5"/>
      <c r="CL4042" s="5"/>
      <c r="CM4042" s="5"/>
      <c r="CN4042" s="5"/>
      <c r="CO4042" s="5"/>
      <c r="CP4042" s="5"/>
      <c r="CQ4042" s="5"/>
      <c r="CR4042" s="5"/>
      <c r="CS4042" s="5"/>
    </row>
    <row r="4043" spans="1:97" s="6" customFormat="1" x14ac:dyDescent="0.25">
      <c r="A4043" s="12"/>
      <c r="F4043" s="83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  <c r="CK4043" s="5"/>
      <c r="CL4043" s="5"/>
      <c r="CM4043" s="5"/>
      <c r="CN4043" s="5"/>
      <c r="CO4043" s="5"/>
      <c r="CP4043" s="5"/>
      <c r="CQ4043" s="5"/>
      <c r="CR4043" s="5"/>
      <c r="CS4043" s="5"/>
    </row>
    <row r="4044" spans="1:97" s="6" customFormat="1" x14ac:dyDescent="0.25">
      <c r="A4044" s="12"/>
      <c r="F4044" s="83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  <c r="CK4044" s="5"/>
      <c r="CL4044" s="5"/>
      <c r="CM4044" s="5"/>
      <c r="CN4044" s="5"/>
      <c r="CO4044" s="5"/>
      <c r="CP4044" s="5"/>
      <c r="CQ4044" s="5"/>
      <c r="CR4044" s="5"/>
      <c r="CS4044" s="5"/>
    </row>
    <row r="4045" spans="1:97" s="6" customFormat="1" x14ac:dyDescent="0.25">
      <c r="A4045" s="12"/>
      <c r="F4045" s="83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  <c r="CK4045" s="5"/>
      <c r="CL4045" s="5"/>
      <c r="CM4045" s="5"/>
      <c r="CN4045" s="5"/>
      <c r="CO4045" s="5"/>
      <c r="CP4045" s="5"/>
      <c r="CQ4045" s="5"/>
      <c r="CR4045" s="5"/>
      <c r="CS4045" s="5"/>
    </row>
    <row r="4046" spans="1:97" s="6" customFormat="1" x14ac:dyDescent="0.25">
      <c r="A4046" s="12"/>
      <c r="F4046" s="83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  <c r="CK4046" s="5"/>
      <c r="CL4046" s="5"/>
      <c r="CM4046" s="5"/>
      <c r="CN4046" s="5"/>
      <c r="CO4046" s="5"/>
      <c r="CP4046" s="5"/>
      <c r="CQ4046" s="5"/>
      <c r="CR4046" s="5"/>
      <c r="CS4046" s="5"/>
    </row>
    <row r="4047" spans="1:97" s="6" customFormat="1" x14ac:dyDescent="0.25">
      <c r="A4047" s="12"/>
      <c r="F4047" s="83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  <c r="CK4047" s="5"/>
      <c r="CL4047" s="5"/>
      <c r="CM4047" s="5"/>
      <c r="CN4047" s="5"/>
      <c r="CO4047" s="5"/>
      <c r="CP4047" s="5"/>
      <c r="CQ4047" s="5"/>
      <c r="CR4047" s="5"/>
      <c r="CS4047" s="5"/>
    </row>
    <row r="4048" spans="1:97" s="6" customFormat="1" x14ac:dyDescent="0.25">
      <c r="A4048" s="12"/>
      <c r="F4048" s="83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  <c r="CK4048" s="5"/>
      <c r="CL4048" s="5"/>
      <c r="CM4048" s="5"/>
      <c r="CN4048" s="5"/>
      <c r="CO4048" s="5"/>
      <c r="CP4048" s="5"/>
      <c r="CQ4048" s="5"/>
      <c r="CR4048" s="5"/>
      <c r="CS4048" s="5"/>
    </row>
    <row r="4049" spans="1:97" s="6" customFormat="1" x14ac:dyDescent="0.25">
      <c r="A4049" s="12"/>
      <c r="F4049" s="83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  <c r="CK4049" s="5"/>
      <c r="CL4049" s="5"/>
      <c r="CM4049" s="5"/>
      <c r="CN4049" s="5"/>
      <c r="CO4049" s="5"/>
      <c r="CP4049" s="5"/>
      <c r="CQ4049" s="5"/>
      <c r="CR4049" s="5"/>
      <c r="CS4049" s="5"/>
    </row>
    <row r="4050" spans="1:97" s="6" customFormat="1" x14ac:dyDescent="0.25">
      <c r="A4050" s="12"/>
      <c r="F4050" s="83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  <c r="CK4050" s="5"/>
      <c r="CL4050" s="5"/>
      <c r="CM4050" s="5"/>
      <c r="CN4050" s="5"/>
      <c r="CO4050" s="5"/>
      <c r="CP4050" s="5"/>
      <c r="CQ4050" s="5"/>
      <c r="CR4050" s="5"/>
      <c r="CS4050" s="5"/>
    </row>
    <row r="4051" spans="1:97" s="6" customFormat="1" x14ac:dyDescent="0.25">
      <c r="A4051" s="12"/>
      <c r="F4051" s="83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  <c r="CK4051" s="5"/>
      <c r="CL4051" s="5"/>
      <c r="CM4051" s="5"/>
      <c r="CN4051" s="5"/>
      <c r="CO4051" s="5"/>
      <c r="CP4051" s="5"/>
      <c r="CQ4051" s="5"/>
      <c r="CR4051" s="5"/>
      <c r="CS4051" s="5"/>
    </row>
    <row r="4052" spans="1:97" s="6" customFormat="1" x14ac:dyDescent="0.25">
      <c r="A4052" s="12"/>
      <c r="F4052" s="83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  <c r="CK4052" s="5"/>
      <c r="CL4052" s="5"/>
      <c r="CM4052" s="5"/>
      <c r="CN4052" s="5"/>
      <c r="CO4052" s="5"/>
      <c r="CP4052" s="5"/>
      <c r="CQ4052" s="5"/>
      <c r="CR4052" s="5"/>
      <c r="CS4052" s="5"/>
    </row>
    <row r="4053" spans="1:97" s="6" customFormat="1" x14ac:dyDescent="0.25">
      <c r="A4053" s="12"/>
      <c r="F4053" s="83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  <c r="CK4053" s="5"/>
      <c r="CL4053" s="5"/>
      <c r="CM4053" s="5"/>
      <c r="CN4053" s="5"/>
      <c r="CO4053" s="5"/>
      <c r="CP4053" s="5"/>
      <c r="CQ4053" s="5"/>
      <c r="CR4053" s="5"/>
      <c r="CS4053" s="5"/>
    </row>
    <row r="4054" spans="1:97" s="6" customFormat="1" x14ac:dyDescent="0.25">
      <c r="A4054" s="12"/>
      <c r="F4054" s="83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  <c r="CK4054" s="5"/>
      <c r="CL4054" s="5"/>
      <c r="CM4054" s="5"/>
      <c r="CN4054" s="5"/>
      <c r="CO4054" s="5"/>
      <c r="CP4054" s="5"/>
      <c r="CQ4054" s="5"/>
      <c r="CR4054" s="5"/>
      <c r="CS4054" s="5"/>
    </row>
    <row r="4055" spans="1:97" s="6" customFormat="1" x14ac:dyDescent="0.25">
      <c r="A4055" s="12"/>
      <c r="F4055" s="83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  <c r="CK4055" s="5"/>
      <c r="CL4055" s="5"/>
      <c r="CM4055" s="5"/>
      <c r="CN4055" s="5"/>
      <c r="CO4055" s="5"/>
      <c r="CP4055" s="5"/>
      <c r="CQ4055" s="5"/>
      <c r="CR4055" s="5"/>
      <c r="CS4055" s="5"/>
    </row>
    <row r="4056" spans="1:97" s="6" customFormat="1" x14ac:dyDescent="0.25">
      <c r="A4056" s="12"/>
      <c r="F4056" s="83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  <c r="CK4056" s="5"/>
      <c r="CL4056" s="5"/>
      <c r="CM4056" s="5"/>
      <c r="CN4056" s="5"/>
      <c r="CO4056" s="5"/>
      <c r="CP4056" s="5"/>
      <c r="CQ4056" s="5"/>
      <c r="CR4056" s="5"/>
      <c r="CS4056" s="5"/>
    </row>
    <row r="4057" spans="1:97" s="6" customFormat="1" x14ac:dyDescent="0.25">
      <c r="A4057" s="12"/>
      <c r="F4057" s="83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  <c r="CK4057" s="5"/>
      <c r="CL4057" s="5"/>
      <c r="CM4057" s="5"/>
      <c r="CN4057" s="5"/>
      <c r="CO4057" s="5"/>
      <c r="CP4057" s="5"/>
      <c r="CQ4057" s="5"/>
      <c r="CR4057" s="5"/>
      <c r="CS4057" s="5"/>
    </row>
    <row r="4058" spans="1:97" s="6" customFormat="1" x14ac:dyDescent="0.25">
      <c r="A4058" s="12"/>
      <c r="F4058" s="83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  <c r="CK4058" s="5"/>
      <c r="CL4058" s="5"/>
      <c r="CM4058" s="5"/>
      <c r="CN4058" s="5"/>
      <c r="CO4058" s="5"/>
      <c r="CP4058" s="5"/>
      <c r="CQ4058" s="5"/>
      <c r="CR4058" s="5"/>
      <c r="CS4058" s="5"/>
    </row>
    <row r="4059" spans="1:97" s="6" customFormat="1" x14ac:dyDescent="0.25">
      <c r="A4059" s="12"/>
      <c r="F4059" s="83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  <c r="CK4059" s="5"/>
      <c r="CL4059" s="5"/>
      <c r="CM4059" s="5"/>
      <c r="CN4059" s="5"/>
      <c r="CO4059" s="5"/>
      <c r="CP4059" s="5"/>
      <c r="CQ4059" s="5"/>
      <c r="CR4059" s="5"/>
      <c r="CS4059" s="5"/>
    </row>
    <row r="4060" spans="1:97" s="6" customFormat="1" x14ac:dyDescent="0.25">
      <c r="A4060" s="12"/>
      <c r="F4060" s="83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  <c r="CK4060" s="5"/>
      <c r="CL4060" s="5"/>
      <c r="CM4060" s="5"/>
      <c r="CN4060" s="5"/>
      <c r="CO4060" s="5"/>
      <c r="CP4060" s="5"/>
      <c r="CQ4060" s="5"/>
      <c r="CR4060" s="5"/>
      <c r="CS4060" s="5"/>
    </row>
    <row r="4061" spans="1:97" s="6" customFormat="1" x14ac:dyDescent="0.25">
      <c r="A4061" s="12"/>
      <c r="F4061" s="83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  <c r="CK4061" s="5"/>
      <c r="CL4061" s="5"/>
      <c r="CM4061" s="5"/>
      <c r="CN4061" s="5"/>
      <c r="CO4061" s="5"/>
      <c r="CP4061" s="5"/>
      <c r="CQ4061" s="5"/>
      <c r="CR4061" s="5"/>
      <c r="CS4061" s="5"/>
    </row>
    <row r="4062" spans="1:97" s="6" customFormat="1" x14ac:dyDescent="0.25">
      <c r="A4062" s="12"/>
      <c r="F4062" s="83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  <c r="CK4062" s="5"/>
      <c r="CL4062" s="5"/>
      <c r="CM4062" s="5"/>
      <c r="CN4062" s="5"/>
      <c r="CO4062" s="5"/>
      <c r="CP4062" s="5"/>
      <c r="CQ4062" s="5"/>
      <c r="CR4062" s="5"/>
      <c r="CS4062" s="5"/>
    </row>
    <row r="4063" spans="1:97" s="6" customFormat="1" x14ac:dyDescent="0.25">
      <c r="A4063" s="12"/>
      <c r="F4063" s="83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  <c r="CK4063" s="5"/>
      <c r="CL4063" s="5"/>
      <c r="CM4063" s="5"/>
      <c r="CN4063" s="5"/>
      <c r="CO4063" s="5"/>
      <c r="CP4063" s="5"/>
      <c r="CQ4063" s="5"/>
      <c r="CR4063" s="5"/>
      <c r="CS4063" s="5"/>
    </row>
    <row r="4064" spans="1:97" s="6" customFormat="1" x14ac:dyDescent="0.25">
      <c r="A4064" s="12"/>
      <c r="F4064" s="83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  <c r="CK4064" s="5"/>
      <c r="CL4064" s="5"/>
      <c r="CM4064" s="5"/>
      <c r="CN4064" s="5"/>
      <c r="CO4064" s="5"/>
      <c r="CP4064" s="5"/>
      <c r="CQ4064" s="5"/>
      <c r="CR4064" s="5"/>
      <c r="CS4064" s="5"/>
    </row>
    <row r="4065" spans="1:97" s="6" customFormat="1" x14ac:dyDescent="0.25">
      <c r="A4065" s="12"/>
      <c r="F4065" s="83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  <c r="CK4065" s="5"/>
      <c r="CL4065" s="5"/>
      <c r="CM4065" s="5"/>
      <c r="CN4065" s="5"/>
      <c r="CO4065" s="5"/>
      <c r="CP4065" s="5"/>
      <c r="CQ4065" s="5"/>
      <c r="CR4065" s="5"/>
      <c r="CS4065" s="5"/>
    </row>
    <row r="4066" spans="1:97" s="6" customFormat="1" x14ac:dyDescent="0.25">
      <c r="A4066" s="12"/>
      <c r="F4066" s="83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  <c r="CK4066" s="5"/>
      <c r="CL4066" s="5"/>
      <c r="CM4066" s="5"/>
      <c r="CN4066" s="5"/>
      <c r="CO4066" s="5"/>
      <c r="CP4066" s="5"/>
      <c r="CQ4066" s="5"/>
      <c r="CR4066" s="5"/>
      <c r="CS4066" s="5"/>
    </row>
    <row r="4067" spans="1:97" s="6" customFormat="1" x14ac:dyDescent="0.25">
      <c r="A4067" s="12"/>
      <c r="F4067" s="83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  <c r="CK4067" s="5"/>
      <c r="CL4067" s="5"/>
      <c r="CM4067" s="5"/>
      <c r="CN4067" s="5"/>
      <c r="CO4067" s="5"/>
      <c r="CP4067" s="5"/>
      <c r="CQ4067" s="5"/>
      <c r="CR4067" s="5"/>
      <c r="CS4067" s="5"/>
    </row>
    <row r="4068" spans="1:97" s="6" customFormat="1" x14ac:dyDescent="0.25">
      <c r="A4068" s="12"/>
      <c r="F4068" s="83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  <c r="CK4068" s="5"/>
      <c r="CL4068" s="5"/>
      <c r="CM4068" s="5"/>
      <c r="CN4068" s="5"/>
      <c r="CO4068" s="5"/>
      <c r="CP4068" s="5"/>
      <c r="CQ4068" s="5"/>
      <c r="CR4068" s="5"/>
      <c r="CS4068" s="5"/>
    </row>
    <row r="4069" spans="1:97" s="6" customFormat="1" x14ac:dyDescent="0.25">
      <c r="A4069" s="12"/>
      <c r="F4069" s="83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  <c r="CK4069" s="5"/>
      <c r="CL4069" s="5"/>
      <c r="CM4069" s="5"/>
      <c r="CN4069" s="5"/>
      <c r="CO4069" s="5"/>
      <c r="CP4069" s="5"/>
      <c r="CQ4069" s="5"/>
      <c r="CR4069" s="5"/>
      <c r="CS4069" s="5"/>
    </row>
    <row r="4070" spans="1:97" s="6" customFormat="1" x14ac:dyDescent="0.25">
      <c r="A4070" s="12"/>
      <c r="F4070" s="83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  <c r="CK4070" s="5"/>
      <c r="CL4070" s="5"/>
      <c r="CM4070" s="5"/>
      <c r="CN4070" s="5"/>
      <c r="CO4070" s="5"/>
      <c r="CP4070" s="5"/>
      <c r="CQ4070" s="5"/>
      <c r="CR4070" s="5"/>
      <c r="CS4070" s="5"/>
    </row>
    <row r="4071" spans="1:97" s="6" customFormat="1" x14ac:dyDescent="0.25">
      <c r="A4071" s="12"/>
      <c r="F4071" s="83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  <c r="CK4071" s="5"/>
      <c r="CL4071" s="5"/>
      <c r="CM4071" s="5"/>
      <c r="CN4071" s="5"/>
      <c r="CO4071" s="5"/>
      <c r="CP4071" s="5"/>
      <c r="CQ4071" s="5"/>
      <c r="CR4071" s="5"/>
      <c r="CS4071" s="5"/>
    </row>
    <row r="4072" spans="1:97" s="6" customFormat="1" x14ac:dyDescent="0.25">
      <c r="A4072" s="12"/>
      <c r="F4072" s="83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  <c r="CK4072" s="5"/>
      <c r="CL4072" s="5"/>
      <c r="CM4072" s="5"/>
      <c r="CN4072" s="5"/>
      <c r="CO4072" s="5"/>
      <c r="CP4072" s="5"/>
      <c r="CQ4072" s="5"/>
      <c r="CR4072" s="5"/>
      <c r="CS4072" s="5"/>
    </row>
    <row r="4073" spans="1:97" s="6" customFormat="1" x14ac:dyDescent="0.25">
      <c r="A4073" s="12"/>
      <c r="F4073" s="83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  <c r="CK4073" s="5"/>
      <c r="CL4073" s="5"/>
      <c r="CM4073" s="5"/>
      <c r="CN4073" s="5"/>
      <c r="CO4073" s="5"/>
      <c r="CP4073" s="5"/>
      <c r="CQ4073" s="5"/>
      <c r="CR4073" s="5"/>
      <c r="CS4073" s="5"/>
    </row>
    <row r="4074" spans="1:97" s="6" customFormat="1" x14ac:dyDescent="0.25">
      <c r="A4074" s="12"/>
      <c r="F4074" s="83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  <c r="CK4074" s="5"/>
      <c r="CL4074" s="5"/>
      <c r="CM4074" s="5"/>
      <c r="CN4074" s="5"/>
      <c r="CO4074" s="5"/>
      <c r="CP4074" s="5"/>
      <c r="CQ4074" s="5"/>
      <c r="CR4074" s="5"/>
      <c r="CS4074" s="5"/>
    </row>
    <row r="4075" spans="1:97" s="6" customFormat="1" x14ac:dyDescent="0.25">
      <c r="A4075" s="12"/>
      <c r="F4075" s="83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  <c r="CK4075" s="5"/>
      <c r="CL4075" s="5"/>
      <c r="CM4075" s="5"/>
      <c r="CN4075" s="5"/>
      <c r="CO4075" s="5"/>
      <c r="CP4075" s="5"/>
      <c r="CQ4075" s="5"/>
      <c r="CR4075" s="5"/>
      <c r="CS4075" s="5"/>
    </row>
    <row r="4076" spans="1:97" s="6" customFormat="1" x14ac:dyDescent="0.25">
      <c r="A4076" s="12"/>
      <c r="F4076" s="83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  <c r="CK4076" s="5"/>
      <c r="CL4076" s="5"/>
      <c r="CM4076" s="5"/>
      <c r="CN4076" s="5"/>
      <c r="CO4076" s="5"/>
      <c r="CP4076" s="5"/>
      <c r="CQ4076" s="5"/>
      <c r="CR4076" s="5"/>
      <c r="CS4076" s="5"/>
    </row>
    <row r="4077" spans="1:97" s="6" customFormat="1" x14ac:dyDescent="0.25">
      <c r="A4077" s="12"/>
      <c r="F4077" s="83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  <c r="CK4077" s="5"/>
      <c r="CL4077" s="5"/>
      <c r="CM4077" s="5"/>
      <c r="CN4077" s="5"/>
      <c r="CO4077" s="5"/>
      <c r="CP4077" s="5"/>
      <c r="CQ4077" s="5"/>
      <c r="CR4077" s="5"/>
      <c r="CS4077" s="5"/>
    </row>
    <row r="4078" spans="1:97" s="6" customFormat="1" x14ac:dyDescent="0.25">
      <c r="A4078" s="12"/>
      <c r="F4078" s="83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  <c r="CK4078" s="5"/>
      <c r="CL4078" s="5"/>
      <c r="CM4078" s="5"/>
      <c r="CN4078" s="5"/>
      <c r="CO4078" s="5"/>
      <c r="CP4078" s="5"/>
      <c r="CQ4078" s="5"/>
      <c r="CR4078" s="5"/>
      <c r="CS4078" s="5"/>
    </row>
    <row r="4079" spans="1:97" s="6" customFormat="1" x14ac:dyDescent="0.25">
      <c r="A4079" s="12"/>
      <c r="F4079" s="83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  <c r="CK4079" s="5"/>
      <c r="CL4079" s="5"/>
      <c r="CM4079" s="5"/>
      <c r="CN4079" s="5"/>
      <c r="CO4079" s="5"/>
      <c r="CP4079" s="5"/>
      <c r="CQ4079" s="5"/>
      <c r="CR4079" s="5"/>
      <c r="CS4079" s="5"/>
    </row>
    <row r="4080" spans="1:97" s="6" customFormat="1" x14ac:dyDescent="0.25">
      <c r="A4080" s="12"/>
      <c r="F4080" s="83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  <c r="CK4080" s="5"/>
      <c r="CL4080" s="5"/>
      <c r="CM4080" s="5"/>
      <c r="CN4080" s="5"/>
      <c r="CO4080" s="5"/>
      <c r="CP4080" s="5"/>
      <c r="CQ4080" s="5"/>
      <c r="CR4080" s="5"/>
      <c r="CS4080" s="5"/>
    </row>
    <row r="4081" spans="1:97" s="6" customFormat="1" x14ac:dyDescent="0.25">
      <c r="A4081" s="12"/>
      <c r="F4081" s="83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  <c r="CK4081" s="5"/>
      <c r="CL4081" s="5"/>
      <c r="CM4081" s="5"/>
      <c r="CN4081" s="5"/>
      <c r="CO4081" s="5"/>
      <c r="CP4081" s="5"/>
      <c r="CQ4081" s="5"/>
      <c r="CR4081" s="5"/>
      <c r="CS4081" s="5"/>
    </row>
    <row r="4082" spans="1:97" s="6" customFormat="1" x14ac:dyDescent="0.25">
      <c r="A4082" s="12"/>
      <c r="F4082" s="83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  <c r="CK4082" s="5"/>
      <c r="CL4082" s="5"/>
      <c r="CM4082" s="5"/>
      <c r="CN4082" s="5"/>
      <c r="CO4082" s="5"/>
      <c r="CP4082" s="5"/>
      <c r="CQ4082" s="5"/>
      <c r="CR4082" s="5"/>
      <c r="CS4082" s="5"/>
    </row>
    <row r="4083" spans="1:97" s="6" customFormat="1" x14ac:dyDescent="0.25">
      <c r="A4083" s="12"/>
      <c r="F4083" s="83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  <c r="CK4083" s="5"/>
      <c r="CL4083" s="5"/>
      <c r="CM4083" s="5"/>
      <c r="CN4083" s="5"/>
      <c r="CO4083" s="5"/>
      <c r="CP4083" s="5"/>
      <c r="CQ4083" s="5"/>
      <c r="CR4083" s="5"/>
      <c r="CS4083" s="5"/>
    </row>
    <row r="4084" spans="1:97" s="6" customFormat="1" x14ac:dyDescent="0.25">
      <c r="A4084" s="12"/>
      <c r="F4084" s="83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  <c r="CK4084" s="5"/>
      <c r="CL4084" s="5"/>
      <c r="CM4084" s="5"/>
      <c r="CN4084" s="5"/>
      <c r="CO4084" s="5"/>
      <c r="CP4084" s="5"/>
      <c r="CQ4084" s="5"/>
      <c r="CR4084" s="5"/>
      <c r="CS4084" s="5"/>
    </row>
    <row r="4085" spans="1:97" s="6" customFormat="1" x14ac:dyDescent="0.25">
      <c r="A4085" s="12"/>
      <c r="F4085" s="83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  <c r="CK4085" s="5"/>
      <c r="CL4085" s="5"/>
      <c r="CM4085" s="5"/>
      <c r="CN4085" s="5"/>
      <c r="CO4085" s="5"/>
      <c r="CP4085" s="5"/>
      <c r="CQ4085" s="5"/>
      <c r="CR4085" s="5"/>
      <c r="CS4085" s="5"/>
    </row>
    <row r="4086" spans="1:97" s="6" customFormat="1" x14ac:dyDescent="0.25">
      <c r="A4086" s="12"/>
      <c r="F4086" s="83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  <c r="CK4086" s="5"/>
      <c r="CL4086" s="5"/>
      <c r="CM4086" s="5"/>
      <c r="CN4086" s="5"/>
      <c r="CO4086" s="5"/>
      <c r="CP4086" s="5"/>
      <c r="CQ4086" s="5"/>
      <c r="CR4086" s="5"/>
      <c r="CS4086" s="5"/>
    </row>
    <row r="4087" spans="1:97" s="6" customFormat="1" x14ac:dyDescent="0.25">
      <c r="A4087" s="12"/>
      <c r="F4087" s="83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  <c r="CK4087" s="5"/>
      <c r="CL4087" s="5"/>
      <c r="CM4087" s="5"/>
      <c r="CN4087" s="5"/>
      <c r="CO4087" s="5"/>
      <c r="CP4087" s="5"/>
      <c r="CQ4087" s="5"/>
      <c r="CR4087" s="5"/>
      <c r="CS4087" s="5"/>
    </row>
    <row r="4088" spans="1:97" s="6" customFormat="1" x14ac:dyDescent="0.25">
      <c r="A4088" s="12"/>
      <c r="F4088" s="83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  <c r="CK4088" s="5"/>
      <c r="CL4088" s="5"/>
      <c r="CM4088" s="5"/>
      <c r="CN4088" s="5"/>
      <c r="CO4088" s="5"/>
      <c r="CP4088" s="5"/>
      <c r="CQ4088" s="5"/>
      <c r="CR4088" s="5"/>
      <c r="CS4088" s="5"/>
    </row>
    <row r="4089" spans="1:97" s="6" customFormat="1" x14ac:dyDescent="0.25">
      <c r="A4089" s="12"/>
      <c r="F4089" s="83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  <c r="CK4089" s="5"/>
      <c r="CL4089" s="5"/>
      <c r="CM4089" s="5"/>
      <c r="CN4089" s="5"/>
      <c r="CO4089" s="5"/>
      <c r="CP4089" s="5"/>
      <c r="CQ4089" s="5"/>
      <c r="CR4089" s="5"/>
      <c r="CS4089" s="5"/>
    </row>
    <row r="4090" spans="1:97" s="6" customFormat="1" x14ac:dyDescent="0.25">
      <c r="A4090" s="12"/>
      <c r="F4090" s="83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  <c r="CK4090" s="5"/>
      <c r="CL4090" s="5"/>
      <c r="CM4090" s="5"/>
      <c r="CN4090" s="5"/>
      <c r="CO4090" s="5"/>
      <c r="CP4090" s="5"/>
      <c r="CQ4090" s="5"/>
      <c r="CR4090" s="5"/>
      <c r="CS4090" s="5"/>
    </row>
    <row r="4091" spans="1:97" s="6" customFormat="1" x14ac:dyDescent="0.25">
      <c r="A4091" s="12"/>
      <c r="F4091" s="83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  <c r="CK4091" s="5"/>
      <c r="CL4091" s="5"/>
      <c r="CM4091" s="5"/>
      <c r="CN4091" s="5"/>
      <c r="CO4091" s="5"/>
      <c r="CP4091" s="5"/>
      <c r="CQ4091" s="5"/>
      <c r="CR4091" s="5"/>
      <c r="CS4091" s="5"/>
    </row>
    <row r="4092" spans="1:97" s="6" customFormat="1" x14ac:dyDescent="0.25">
      <c r="A4092" s="12"/>
      <c r="F4092" s="83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  <c r="CK4092" s="5"/>
      <c r="CL4092" s="5"/>
      <c r="CM4092" s="5"/>
      <c r="CN4092" s="5"/>
      <c r="CO4092" s="5"/>
      <c r="CP4092" s="5"/>
      <c r="CQ4092" s="5"/>
      <c r="CR4092" s="5"/>
      <c r="CS4092" s="5"/>
    </row>
    <row r="4093" spans="1:97" s="6" customFormat="1" x14ac:dyDescent="0.25">
      <c r="A4093" s="12"/>
      <c r="F4093" s="83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  <c r="CK4093" s="5"/>
      <c r="CL4093" s="5"/>
      <c r="CM4093" s="5"/>
      <c r="CN4093" s="5"/>
      <c r="CO4093" s="5"/>
      <c r="CP4093" s="5"/>
      <c r="CQ4093" s="5"/>
      <c r="CR4093" s="5"/>
      <c r="CS4093" s="5"/>
    </row>
    <row r="4094" spans="1:97" s="6" customFormat="1" x14ac:dyDescent="0.25">
      <c r="A4094" s="12"/>
      <c r="F4094" s="83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  <c r="CK4094" s="5"/>
      <c r="CL4094" s="5"/>
      <c r="CM4094" s="5"/>
      <c r="CN4094" s="5"/>
      <c r="CO4094" s="5"/>
      <c r="CP4094" s="5"/>
      <c r="CQ4094" s="5"/>
      <c r="CR4094" s="5"/>
      <c r="CS4094" s="5"/>
    </row>
    <row r="4095" spans="1:97" s="6" customFormat="1" x14ac:dyDescent="0.25">
      <c r="A4095" s="12"/>
      <c r="F4095" s="83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  <c r="CK4095" s="5"/>
      <c r="CL4095" s="5"/>
      <c r="CM4095" s="5"/>
      <c r="CN4095" s="5"/>
      <c r="CO4095" s="5"/>
      <c r="CP4095" s="5"/>
      <c r="CQ4095" s="5"/>
      <c r="CR4095" s="5"/>
      <c r="CS4095" s="5"/>
    </row>
    <row r="4096" spans="1:97" s="6" customFormat="1" x14ac:dyDescent="0.25">
      <c r="A4096" s="12"/>
      <c r="F4096" s="83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  <c r="CK4096" s="5"/>
      <c r="CL4096" s="5"/>
      <c r="CM4096" s="5"/>
      <c r="CN4096" s="5"/>
      <c r="CO4096" s="5"/>
      <c r="CP4096" s="5"/>
      <c r="CQ4096" s="5"/>
      <c r="CR4096" s="5"/>
      <c r="CS4096" s="5"/>
    </row>
    <row r="4097" spans="1:97" s="6" customFormat="1" x14ac:dyDescent="0.25">
      <c r="A4097" s="12"/>
      <c r="F4097" s="83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  <c r="CK4097" s="5"/>
      <c r="CL4097" s="5"/>
      <c r="CM4097" s="5"/>
      <c r="CN4097" s="5"/>
      <c r="CO4097" s="5"/>
      <c r="CP4097" s="5"/>
      <c r="CQ4097" s="5"/>
      <c r="CR4097" s="5"/>
      <c r="CS4097" s="5"/>
    </row>
    <row r="4098" spans="1:97" s="6" customFormat="1" x14ac:dyDescent="0.25">
      <c r="A4098" s="12"/>
      <c r="F4098" s="83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  <c r="CK4098" s="5"/>
      <c r="CL4098" s="5"/>
      <c r="CM4098" s="5"/>
      <c r="CN4098" s="5"/>
      <c r="CO4098" s="5"/>
      <c r="CP4098" s="5"/>
      <c r="CQ4098" s="5"/>
      <c r="CR4098" s="5"/>
      <c r="CS4098" s="5"/>
    </row>
    <row r="4099" spans="1:97" s="6" customFormat="1" x14ac:dyDescent="0.25">
      <c r="A4099" s="12"/>
      <c r="F4099" s="83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  <c r="CK4099" s="5"/>
      <c r="CL4099" s="5"/>
      <c r="CM4099" s="5"/>
      <c r="CN4099" s="5"/>
      <c r="CO4099" s="5"/>
      <c r="CP4099" s="5"/>
      <c r="CQ4099" s="5"/>
      <c r="CR4099" s="5"/>
      <c r="CS4099" s="5"/>
    </row>
    <row r="4100" spans="1:97" s="6" customFormat="1" x14ac:dyDescent="0.25">
      <c r="A4100" s="12"/>
      <c r="F4100" s="83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  <c r="CK4100" s="5"/>
      <c r="CL4100" s="5"/>
      <c r="CM4100" s="5"/>
      <c r="CN4100" s="5"/>
      <c r="CO4100" s="5"/>
      <c r="CP4100" s="5"/>
      <c r="CQ4100" s="5"/>
      <c r="CR4100" s="5"/>
      <c r="CS4100" s="5"/>
    </row>
    <row r="4101" spans="1:97" s="6" customFormat="1" x14ac:dyDescent="0.25">
      <c r="A4101" s="12"/>
      <c r="F4101" s="83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  <c r="CK4101" s="5"/>
      <c r="CL4101" s="5"/>
      <c r="CM4101" s="5"/>
      <c r="CN4101" s="5"/>
      <c r="CO4101" s="5"/>
      <c r="CP4101" s="5"/>
      <c r="CQ4101" s="5"/>
      <c r="CR4101" s="5"/>
      <c r="CS4101" s="5"/>
    </row>
    <row r="4102" spans="1:97" s="6" customFormat="1" x14ac:dyDescent="0.25">
      <c r="A4102" s="12"/>
      <c r="F4102" s="83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  <c r="CK4102" s="5"/>
      <c r="CL4102" s="5"/>
      <c r="CM4102" s="5"/>
      <c r="CN4102" s="5"/>
      <c r="CO4102" s="5"/>
      <c r="CP4102" s="5"/>
      <c r="CQ4102" s="5"/>
      <c r="CR4102" s="5"/>
      <c r="CS4102" s="5"/>
    </row>
    <row r="4103" spans="1:97" s="6" customFormat="1" x14ac:dyDescent="0.25">
      <c r="A4103" s="12"/>
      <c r="F4103" s="83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  <c r="CK4103" s="5"/>
      <c r="CL4103" s="5"/>
      <c r="CM4103" s="5"/>
      <c r="CN4103" s="5"/>
      <c r="CO4103" s="5"/>
      <c r="CP4103" s="5"/>
      <c r="CQ4103" s="5"/>
      <c r="CR4103" s="5"/>
      <c r="CS4103" s="5"/>
    </row>
    <row r="4104" spans="1:97" s="6" customFormat="1" x14ac:dyDescent="0.25">
      <c r="A4104" s="12"/>
      <c r="F4104" s="83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  <c r="CK4104" s="5"/>
      <c r="CL4104" s="5"/>
      <c r="CM4104" s="5"/>
      <c r="CN4104" s="5"/>
      <c r="CO4104" s="5"/>
      <c r="CP4104" s="5"/>
      <c r="CQ4104" s="5"/>
      <c r="CR4104" s="5"/>
      <c r="CS4104" s="5"/>
    </row>
    <row r="4105" spans="1:97" s="6" customFormat="1" x14ac:dyDescent="0.25">
      <c r="A4105" s="12"/>
      <c r="F4105" s="83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  <c r="CK4105" s="5"/>
      <c r="CL4105" s="5"/>
      <c r="CM4105" s="5"/>
      <c r="CN4105" s="5"/>
      <c r="CO4105" s="5"/>
      <c r="CP4105" s="5"/>
      <c r="CQ4105" s="5"/>
      <c r="CR4105" s="5"/>
      <c r="CS4105" s="5"/>
    </row>
    <row r="4106" spans="1:97" s="6" customFormat="1" x14ac:dyDescent="0.25">
      <c r="A4106" s="12"/>
      <c r="F4106" s="83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  <c r="CK4106" s="5"/>
      <c r="CL4106" s="5"/>
      <c r="CM4106" s="5"/>
      <c r="CN4106" s="5"/>
      <c r="CO4106" s="5"/>
      <c r="CP4106" s="5"/>
      <c r="CQ4106" s="5"/>
      <c r="CR4106" s="5"/>
      <c r="CS4106" s="5"/>
    </row>
    <row r="4107" spans="1:97" s="6" customFormat="1" x14ac:dyDescent="0.25">
      <c r="A4107" s="12"/>
      <c r="F4107" s="83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  <c r="CK4107" s="5"/>
      <c r="CL4107" s="5"/>
      <c r="CM4107" s="5"/>
      <c r="CN4107" s="5"/>
      <c r="CO4107" s="5"/>
      <c r="CP4107" s="5"/>
      <c r="CQ4107" s="5"/>
      <c r="CR4107" s="5"/>
      <c r="CS4107" s="5"/>
    </row>
    <row r="4108" spans="1:97" s="6" customFormat="1" x14ac:dyDescent="0.25">
      <c r="A4108" s="12"/>
      <c r="F4108" s="83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  <c r="CK4108" s="5"/>
      <c r="CL4108" s="5"/>
      <c r="CM4108" s="5"/>
      <c r="CN4108" s="5"/>
      <c r="CO4108" s="5"/>
      <c r="CP4108" s="5"/>
      <c r="CQ4108" s="5"/>
      <c r="CR4108" s="5"/>
      <c r="CS4108" s="5"/>
    </row>
    <row r="4109" spans="1:97" s="6" customFormat="1" x14ac:dyDescent="0.25">
      <c r="A4109" s="12"/>
      <c r="F4109" s="83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  <c r="CK4109" s="5"/>
      <c r="CL4109" s="5"/>
      <c r="CM4109" s="5"/>
      <c r="CN4109" s="5"/>
      <c r="CO4109" s="5"/>
      <c r="CP4109" s="5"/>
      <c r="CQ4109" s="5"/>
      <c r="CR4109" s="5"/>
      <c r="CS4109" s="5"/>
    </row>
    <row r="4110" spans="1:97" s="6" customFormat="1" x14ac:dyDescent="0.25">
      <c r="A4110" s="12"/>
      <c r="F4110" s="83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  <c r="CK4110" s="5"/>
      <c r="CL4110" s="5"/>
      <c r="CM4110" s="5"/>
      <c r="CN4110" s="5"/>
      <c r="CO4110" s="5"/>
      <c r="CP4110" s="5"/>
      <c r="CQ4110" s="5"/>
      <c r="CR4110" s="5"/>
      <c r="CS4110" s="5"/>
    </row>
    <row r="4111" spans="1:97" s="6" customFormat="1" x14ac:dyDescent="0.25">
      <c r="A4111" s="12"/>
      <c r="F4111" s="83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  <c r="CK4111" s="5"/>
      <c r="CL4111" s="5"/>
      <c r="CM4111" s="5"/>
      <c r="CN4111" s="5"/>
      <c r="CO4111" s="5"/>
      <c r="CP4111" s="5"/>
      <c r="CQ4111" s="5"/>
      <c r="CR4111" s="5"/>
      <c r="CS4111" s="5"/>
    </row>
    <row r="4112" spans="1:97" s="6" customFormat="1" x14ac:dyDescent="0.25">
      <c r="A4112" s="12"/>
      <c r="F4112" s="83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  <c r="CK4112" s="5"/>
      <c r="CL4112" s="5"/>
      <c r="CM4112" s="5"/>
      <c r="CN4112" s="5"/>
      <c r="CO4112" s="5"/>
      <c r="CP4112" s="5"/>
      <c r="CQ4112" s="5"/>
      <c r="CR4112" s="5"/>
      <c r="CS4112" s="5"/>
    </row>
    <row r="4113" spans="1:97" s="6" customFormat="1" x14ac:dyDescent="0.25">
      <c r="A4113" s="12"/>
      <c r="F4113" s="83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  <c r="CK4113" s="5"/>
      <c r="CL4113" s="5"/>
      <c r="CM4113" s="5"/>
      <c r="CN4113" s="5"/>
      <c r="CO4113" s="5"/>
      <c r="CP4113" s="5"/>
      <c r="CQ4113" s="5"/>
      <c r="CR4113" s="5"/>
      <c r="CS4113" s="5"/>
    </row>
    <row r="4114" spans="1:97" s="6" customFormat="1" x14ac:dyDescent="0.25">
      <c r="A4114" s="12"/>
      <c r="F4114" s="83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  <c r="CK4114" s="5"/>
      <c r="CL4114" s="5"/>
      <c r="CM4114" s="5"/>
      <c r="CN4114" s="5"/>
      <c r="CO4114" s="5"/>
      <c r="CP4114" s="5"/>
      <c r="CQ4114" s="5"/>
      <c r="CR4114" s="5"/>
      <c r="CS4114" s="5"/>
    </row>
    <row r="4115" spans="1:97" s="6" customFormat="1" x14ac:dyDescent="0.25">
      <c r="A4115" s="12"/>
      <c r="F4115" s="83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  <c r="CK4115" s="5"/>
      <c r="CL4115" s="5"/>
      <c r="CM4115" s="5"/>
      <c r="CN4115" s="5"/>
      <c r="CO4115" s="5"/>
      <c r="CP4115" s="5"/>
      <c r="CQ4115" s="5"/>
      <c r="CR4115" s="5"/>
      <c r="CS4115" s="5"/>
    </row>
    <row r="4116" spans="1:97" s="6" customFormat="1" x14ac:dyDescent="0.25">
      <c r="A4116" s="12"/>
      <c r="F4116" s="83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  <c r="CK4116" s="5"/>
      <c r="CL4116" s="5"/>
      <c r="CM4116" s="5"/>
      <c r="CN4116" s="5"/>
      <c r="CO4116" s="5"/>
      <c r="CP4116" s="5"/>
      <c r="CQ4116" s="5"/>
      <c r="CR4116" s="5"/>
      <c r="CS4116" s="5"/>
    </row>
    <row r="4117" spans="1:97" s="6" customFormat="1" x14ac:dyDescent="0.25">
      <c r="A4117" s="12"/>
      <c r="F4117" s="83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  <c r="CK4117" s="5"/>
      <c r="CL4117" s="5"/>
      <c r="CM4117" s="5"/>
      <c r="CN4117" s="5"/>
      <c r="CO4117" s="5"/>
      <c r="CP4117" s="5"/>
      <c r="CQ4117" s="5"/>
      <c r="CR4117" s="5"/>
      <c r="CS4117" s="5"/>
    </row>
    <row r="4118" spans="1:97" s="6" customFormat="1" x14ac:dyDescent="0.25">
      <c r="A4118" s="12"/>
      <c r="F4118" s="83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  <c r="CK4118" s="5"/>
      <c r="CL4118" s="5"/>
      <c r="CM4118" s="5"/>
      <c r="CN4118" s="5"/>
      <c r="CO4118" s="5"/>
      <c r="CP4118" s="5"/>
      <c r="CQ4118" s="5"/>
      <c r="CR4118" s="5"/>
      <c r="CS4118" s="5"/>
    </row>
    <row r="4119" spans="1:97" s="6" customFormat="1" x14ac:dyDescent="0.25">
      <c r="A4119" s="12"/>
      <c r="F4119" s="83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  <c r="CK4119" s="5"/>
      <c r="CL4119" s="5"/>
      <c r="CM4119" s="5"/>
      <c r="CN4119" s="5"/>
      <c r="CO4119" s="5"/>
      <c r="CP4119" s="5"/>
      <c r="CQ4119" s="5"/>
      <c r="CR4119" s="5"/>
      <c r="CS4119" s="5"/>
    </row>
    <row r="4120" spans="1:97" s="6" customFormat="1" x14ac:dyDescent="0.25">
      <c r="A4120" s="12"/>
      <c r="F4120" s="83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  <c r="CK4120" s="5"/>
      <c r="CL4120" s="5"/>
      <c r="CM4120" s="5"/>
      <c r="CN4120" s="5"/>
      <c r="CO4120" s="5"/>
      <c r="CP4120" s="5"/>
      <c r="CQ4120" s="5"/>
      <c r="CR4120" s="5"/>
      <c r="CS4120" s="5"/>
    </row>
    <row r="4121" spans="1:97" s="6" customFormat="1" x14ac:dyDescent="0.25">
      <c r="A4121" s="12"/>
      <c r="F4121" s="83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  <c r="CK4121" s="5"/>
      <c r="CL4121" s="5"/>
      <c r="CM4121" s="5"/>
      <c r="CN4121" s="5"/>
      <c r="CO4121" s="5"/>
      <c r="CP4121" s="5"/>
      <c r="CQ4121" s="5"/>
      <c r="CR4121" s="5"/>
      <c r="CS4121" s="5"/>
    </row>
    <row r="4122" spans="1:97" s="6" customFormat="1" x14ac:dyDescent="0.25">
      <c r="A4122" s="12"/>
      <c r="F4122" s="83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  <c r="CK4122" s="5"/>
      <c r="CL4122" s="5"/>
      <c r="CM4122" s="5"/>
      <c r="CN4122" s="5"/>
      <c r="CO4122" s="5"/>
      <c r="CP4122" s="5"/>
      <c r="CQ4122" s="5"/>
      <c r="CR4122" s="5"/>
      <c r="CS4122" s="5"/>
    </row>
    <row r="4123" spans="1:97" s="6" customFormat="1" x14ac:dyDescent="0.25">
      <c r="A4123" s="12"/>
      <c r="F4123" s="83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  <c r="CK4123" s="5"/>
      <c r="CL4123" s="5"/>
      <c r="CM4123" s="5"/>
      <c r="CN4123" s="5"/>
      <c r="CO4123" s="5"/>
      <c r="CP4123" s="5"/>
      <c r="CQ4123" s="5"/>
      <c r="CR4123" s="5"/>
      <c r="CS4123" s="5"/>
    </row>
    <row r="4124" spans="1:97" s="6" customFormat="1" x14ac:dyDescent="0.25">
      <c r="A4124" s="12"/>
      <c r="F4124" s="83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  <c r="CK4124" s="5"/>
      <c r="CL4124" s="5"/>
      <c r="CM4124" s="5"/>
      <c r="CN4124" s="5"/>
      <c r="CO4124" s="5"/>
      <c r="CP4124" s="5"/>
      <c r="CQ4124" s="5"/>
      <c r="CR4124" s="5"/>
      <c r="CS4124" s="5"/>
    </row>
    <row r="4125" spans="1:97" s="6" customFormat="1" x14ac:dyDescent="0.25">
      <c r="A4125" s="12"/>
      <c r="F4125" s="83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  <c r="CK4125" s="5"/>
      <c r="CL4125" s="5"/>
      <c r="CM4125" s="5"/>
      <c r="CN4125" s="5"/>
      <c r="CO4125" s="5"/>
      <c r="CP4125" s="5"/>
      <c r="CQ4125" s="5"/>
      <c r="CR4125" s="5"/>
      <c r="CS4125" s="5"/>
    </row>
    <row r="4126" spans="1:97" s="6" customFormat="1" x14ac:dyDescent="0.25">
      <c r="A4126" s="12"/>
      <c r="F4126" s="83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  <c r="CK4126" s="5"/>
      <c r="CL4126" s="5"/>
      <c r="CM4126" s="5"/>
      <c r="CN4126" s="5"/>
      <c r="CO4126" s="5"/>
      <c r="CP4126" s="5"/>
      <c r="CQ4126" s="5"/>
      <c r="CR4126" s="5"/>
      <c r="CS4126" s="5"/>
    </row>
    <row r="4127" spans="1:97" s="6" customFormat="1" x14ac:dyDescent="0.25">
      <c r="A4127" s="12"/>
      <c r="F4127" s="83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  <c r="CK4127" s="5"/>
      <c r="CL4127" s="5"/>
      <c r="CM4127" s="5"/>
      <c r="CN4127" s="5"/>
      <c r="CO4127" s="5"/>
      <c r="CP4127" s="5"/>
      <c r="CQ4127" s="5"/>
      <c r="CR4127" s="5"/>
      <c r="CS4127" s="5"/>
    </row>
    <row r="4128" spans="1:97" s="6" customFormat="1" x14ac:dyDescent="0.25">
      <c r="A4128" s="12"/>
      <c r="F4128" s="83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  <c r="CK4128" s="5"/>
      <c r="CL4128" s="5"/>
      <c r="CM4128" s="5"/>
      <c r="CN4128" s="5"/>
      <c r="CO4128" s="5"/>
      <c r="CP4128" s="5"/>
      <c r="CQ4128" s="5"/>
      <c r="CR4128" s="5"/>
      <c r="CS4128" s="5"/>
    </row>
    <row r="4129" spans="1:97" s="6" customFormat="1" x14ac:dyDescent="0.25">
      <c r="A4129" s="12"/>
      <c r="F4129" s="83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  <c r="CK4129" s="5"/>
      <c r="CL4129" s="5"/>
      <c r="CM4129" s="5"/>
      <c r="CN4129" s="5"/>
      <c r="CO4129" s="5"/>
      <c r="CP4129" s="5"/>
      <c r="CQ4129" s="5"/>
      <c r="CR4129" s="5"/>
      <c r="CS4129" s="5"/>
    </row>
    <row r="4130" spans="1:97" s="6" customFormat="1" x14ac:dyDescent="0.25">
      <c r="A4130" s="12"/>
      <c r="F4130" s="83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  <c r="CK4130" s="5"/>
      <c r="CL4130" s="5"/>
      <c r="CM4130" s="5"/>
      <c r="CN4130" s="5"/>
      <c r="CO4130" s="5"/>
      <c r="CP4130" s="5"/>
      <c r="CQ4130" s="5"/>
      <c r="CR4130" s="5"/>
      <c r="CS4130" s="5"/>
    </row>
    <row r="4131" spans="1:97" s="6" customFormat="1" x14ac:dyDescent="0.25">
      <c r="A4131" s="12"/>
      <c r="F4131" s="83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  <c r="CK4131" s="5"/>
      <c r="CL4131" s="5"/>
      <c r="CM4131" s="5"/>
      <c r="CN4131" s="5"/>
      <c r="CO4131" s="5"/>
      <c r="CP4131" s="5"/>
      <c r="CQ4131" s="5"/>
      <c r="CR4131" s="5"/>
      <c r="CS4131" s="5"/>
    </row>
    <row r="4132" spans="1:97" s="6" customFormat="1" x14ac:dyDescent="0.25">
      <c r="A4132" s="12"/>
      <c r="F4132" s="83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  <c r="CK4132" s="5"/>
      <c r="CL4132" s="5"/>
      <c r="CM4132" s="5"/>
      <c r="CN4132" s="5"/>
      <c r="CO4132" s="5"/>
      <c r="CP4132" s="5"/>
      <c r="CQ4132" s="5"/>
      <c r="CR4132" s="5"/>
      <c r="CS4132" s="5"/>
    </row>
    <row r="4133" spans="1:97" s="6" customFormat="1" x14ac:dyDescent="0.25">
      <c r="A4133" s="12"/>
      <c r="F4133" s="83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  <c r="CK4133" s="5"/>
      <c r="CL4133" s="5"/>
      <c r="CM4133" s="5"/>
      <c r="CN4133" s="5"/>
      <c r="CO4133" s="5"/>
      <c r="CP4133" s="5"/>
      <c r="CQ4133" s="5"/>
      <c r="CR4133" s="5"/>
      <c r="CS4133" s="5"/>
    </row>
    <row r="4134" spans="1:97" s="6" customFormat="1" x14ac:dyDescent="0.25">
      <c r="A4134" s="12"/>
      <c r="F4134" s="83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  <c r="CK4134" s="5"/>
      <c r="CL4134" s="5"/>
      <c r="CM4134" s="5"/>
      <c r="CN4134" s="5"/>
      <c r="CO4134" s="5"/>
      <c r="CP4134" s="5"/>
      <c r="CQ4134" s="5"/>
      <c r="CR4134" s="5"/>
      <c r="CS4134" s="5"/>
    </row>
    <row r="4135" spans="1:97" s="6" customFormat="1" x14ac:dyDescent="0.25">
      <c r="A4135" s="12"/>
      <c r="F4135" s="83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  <c r="CK4135" s="5"/>
      <c r="CL4135" s="5"/>
      <c r="CM4135" s="5"/>
      <c r="CN4135" s="5"/>
      <c r="CO4135" s="5"/>
      <c r="CP4135" s="5"/>
      <c r="CQ4135" s="5"/>
      <c r="CR4135" s="5"/>
      <c r="CS4135" s="5"/>
    </row>
    <row r="4136" spans="1:97" s="6" customFormat="1" x14ac:dyDescent="0.25">
      <c r="A4136" s="12"/>
      <c r="F4136" s="83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  <c r="CK4136" s="5"/>
      <c r="CL4136" s="5"/>
      <c r="CM4136" s="5"/>
      <c r="CN4136" s="5"/>
      <c r="CO4136" s="5"/>
      <c r="CP4136" s="5"/>
      <c r="CQ4136" s="5"/>
      <c r="CR4136" s="5"/>
      <c r="CS4136" s="5"/>
    </row>
    <row r="4137" spans="1:97" s="6" customFormat="1" x14ac:dyDescent="0.25">
      <c r="A4137" s="12"/>
      <c r="F4137" s="83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  <c r="CK4137" s="5"/>
      <c r="CL4137" s="5"/>
      <c r="CM4137" s="5"/>
      <c r="CN4137" s="5"/>
      <c r="CO4137" s="5"/>
      <c r="CP4137" s="5"/>
      <c r="CQ4137" s="5"/>
      <c r="CR4137" s="5"/>
      <c r="CS4137" s="5"/>
    </row>
    <row r="4138" spans="1:97" s="6" customFormat="1" x14ac:dyDescent="0.25">
      <c r="A4138" s="12"/>
      <c r="F4138" s="83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  <c r="CK4138" s="5"/>
      <c r="CL4138" s="5"/>
      <c r="CM4138" s="5"/>
      <c r="CN4138" s="5"/>
      <c r="CO4138" s="5"/>
      <c r="CP4138" s="5"/>
      <c r="CQ4138" s="5"/>
      <c r="CR4138" s="5"/>
      <c r="CS4138" s="5"/>
    </row>
    <row r="4139" spans="1:97" s="6" customFormat="1" x14ac:dyDescent="0.25">
      <c r="A4139" s="12"/>
      <c r="F4139" s="83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  <c r="CK4139" s="5"/>
      <c r="CL4139" s="5"/>
      <c r="CM4139" s="5"/>
      <c r="CN4139" s="5"/>
      <c r="CO4139" s="5"/>
      <c r="CP4139" s="5"/>
      <c r="CQ4139" s="5"/>
      <c r="CR4139" s="5"/>
      <c r="CS4139" s="5"/>
    </row>
    <row r="4140" spans="1:97" s="6" customFormat="1" x14ac:dyDescent="0.25">
      <c r="A4140" s="12"/>
      <c r="F4140" s="83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  <c r="CK4140" s="5"/>
      <c r="CL4140" s="5"/>
      <c r="CM4140" s="5"/>
      <c r="CN4140" s="5"/>
      <c r="CO4140" s="5"/>
      <c r="CP4140" s="5"/>
      <c r="CQ4140" s="5"/>
      <c r="CR4140" s="5"/>
      <c r="CS4140" s="5"/>
    </row>
    <row r="4141" spans="1:97" s="6" customFormat="1" x14ac:dyDescent="0.25">
      <c r="A4141" s="12"/>
      <c r="F4141" s="83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  <c r="CK4141" s="5"/>
      <c r="CL4141" s="5"/>
      <c r="CM4141" s="5"/>
      <c r="CN4141" s="5"/>
      <c r="CO4141" s="5"/>
      <c r="CP4141" s="5"/>
      <c r="CQ4141" s="5"/>
      <c r="CR4141" s="5"/>
      <c r="CS4141" s="5"/>
    </row>
    <row r="4142" spans="1:97" s="6" customFormat="1" x14ac:dyDescent="0.25">
      <c r="A4142" s="12"/>
      <c r="F4142" s="83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  <c r="CK4142" s="5"/>
      <c r="CL4142" s="5"/>
      <c r="CM4142" s="5"/>
      <c r="CN4142" s="5"/>
      <c r="CO4142" s="5"/>
      <c r="CP4142" s="5"/>
      <c r="CQ4142" s="5"/>
      <c r="CR4142" s="5"/>
      <c r="CS4142" s="5"/>
    </row>
    <row r="4143" spans="1:97" s="6" customFormat="1" x14ac:dyDescent="0.25">
      <c r="A4143" s="12"/>
      <c r="F4143" s="83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  <c r="CK4143" s="5"/>
      <c r="CL4143" s="5"/>
      <c r="CM4143" s="5"/>
      <c r="CN4143" s="5"/>
      <c r="CO4143" s="5"/>
      <c r="CP4143" s="5"/>
      <c r="CQ4143" s="5"/>
      <c r="CR4143" s="5"/>
      <c r="CS4143" s="5"/>
    </row>
    <row r="4144" spans="1:97" s="6" customFormat="1" x14ac:dyDescent="0.25">
      <c r="A4144" s="12"/>
      <c r="F4144" s="83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  <c r="CK4144" s="5"/>
      <c r="CL4144" s="5"/>
      <c r="CM4144" s="5"/>
      <c r="CN4144" s="5"/>
      <c r="CO4144" s="5"/>
      <c r="CP4144" s="5"/>
      <c r="CQ4144" s="5"/>
      <c r="CR4144" s="5"/>
      <c r="CS4144" s="5"/>
    </row>
    <row r="4145" spans="1:97" s="6" customFormat="1" x14ac:dyDescent="0.25">
      <c r="A4145" s="12"/>
      <c r="F4145" s="83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  <c r="CK4145" s="5"/>
      <c r="CL4145" s="5"/>
      <c r="CM4145" s="5"/>
      <c r="CN4145" s="5"/>
      <c r="CO4145" s="5"/>
      <c r="CP4145" s="5"/>
      <c r="CQ4145" s="5"/>
      <c r="CR4145" s="5"/>
      <c r="CS4145" s="5"/>
    </row>
    <row r="4146" spans="1:97" s="6" customFormat="1" x14ac:dyDescent="0.25">
      <c r="A4146" s="12"/>
      <c r="F4146" s="83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  <c r="CK4146" s="5"/>
      <c r="CL4146" s="5"/>
      <c r="CM4146" s="5"/>
      <c r="CN4146" s="5"/>
      <c r="CO4146" s="5"/>
      <c r="CP4146" s="5"/>
      <c r="CQ4146" s="5"/>
      <c r="CR4146" s="5"/>
      <c r="CS4146" s="5"/>
    </row>
    <row r="4147" spans="1:97" s="6" customFormat="1" x14ac:dyDescent="0.25">
      <c r="A4147" s="12"/>
      <c r="F4147" s="83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  <c r="CK4147" s="5"/>
      <c r="CL4147" s="5"/>
      <c r="CM4147" s="5"/>
      <c r="CN4147" s="5"/>
      <c r="CO4147" s="5"/>
      <c r="CP4147" s="5"/>
      <c r="CQ4147" s="5"/>
      <c r="CR4147" s="5"/>
      <c r="CS4147" s="5"/>
    </row>
    <row r="4148" spans="1:97" s="6" customFormat="1" x14ac:dyDescent="0.25">
      <c r="A4148" s="12"/>
      <c r="F4148" s="83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  <c r="CK4148" s="5"/>
      <c r="CL4148" s="5"/>
      <c r="CM4148" s="5"/>
      <c r="CN4148" s="5"/>
      <c r="CO4148" s="5"/>
      <c r="CP4148" s="5"/>
      <c r="CQ4148" s="5"/>
      <c r="CR4148" s="5"/>
      <c r="CS4148" s="5"/>
    </row>
    <row r="4149" spans="1:97" s="6" customFormat="1" x14ac:dyDescent="0.25">
      <c r="A4149" s="12"/>
      <c r="F4149" s="83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  <c r="CK4149" s="5"/>
      <c r="CL4149" s="5"/>
      <c r="CM4149" s="5"/>
      <c r="CN4149" s="5"/>
      <c r="CO4149" s="5"/>
      <c r="CP4149" s="5"/>
      <c r="CQ4149" s="5"/>
      <c r="CR4149" s="5"/>
      <c r="CS4149" s="5"/>
    </row>
    <row r="4150" spans="1:97" s="6" customFormat="1" x14ac:dyDescent="0.25">
      <c r="A4150" s="12"/>
      <c r="F4150" s="83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  <c r="CK4150" s="5"/>
      <c r="CL4150" s="5"/>
      <c r="CM4150" s="5"/>
      <c r="CN4150" s="5"/>
      <c r="CO4150" s="5"/>
      <c r="CP4150" s="5"/>
      <c r="CQ4150" s="5"/>
      <c r="CR4150" s="5"/>
      <c r="CS4150" s="5"/>
    </row>
    <row r="4151" spans="1:97" s="6" customFormat="1" x14ac:dyDescent="0.25">
      <c r="A4151" s="12"/>
      <c r="F4151" s="83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  <c r="CK4151" s="5"/>
      <c r="CL4151" s="5"/>
      <c r="CM4151" s="5"/>
      <c r="CN4151" s="5"/>
      <c r="CO4151" s="5"/>
      <c r="CP4151" s="5"/>
      <c r="CQ4151" s="5"/>
      <c r="CR4151" s="5"/>
      <c r="CS4151" s="5"/>
    </row>
    <row r="4152" spans="1:97" s="6" customFormat="1" x14ac:dyDescent="0.25">
      <c r="A4152" s="12"/>
      <c r="F4152" s="83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  <c r="CK4152" s="5"/>
      <c r="CL4152" s="5"/>
      <c r="CM4152" s="5"/>
      <c r="CN4152" s="5"/>
      <c r="CO4152" s="5"/>
      <c r="CP4152" s="5"/>
      <c r="CQ4152" s="5"/>
      <c r="CR4152" s="5"/>
      <c r="CS4152" s="5"/>
    </row>
    <row r="4153" spans="1:97" s="6" customFormat="1" x14ac:dyDescent="0.25">
      <c r="A4153" s="12"/>
      <c r="F4153" s="83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  <c r="CK4153" s="5"/>
      <c r="CL4153" s="5"/>
      <c r="CM4153" s="5"/>
      <c r="CN4153" s="5"/>
      <c r="CO4153" s="5"/>
      <c r="CP4153" s="5"/>
      <c r="CQ4153" s="5"/>
      <c r="CR4153" s="5"/>
      <c r="CS4153" s="5"/>
    </row>
    <row r="4154" spans="1:97" s="6" customFormat="1" x14ac:dyDescent="0.25">
      <c r="A4154" s="12"/>
      <c r="F4154" s="83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  <c r="CK4154" s="5"/>
      <c r="CL4154" s="5"/>
      <c r="CM4154" s="5"/>
      <c r="CN4154" s="5"/>
      <c r="CO4154" s="5"/>
      <c r="CP4154" s="5"/>
      <c r="CQ4154" s="5"/>
      <c r="CR4154" s="5"/>
      <c r="CS4154" s="5"/>
    </row>
    <row r="4155" spans="1:97" s="6" customFormat="1" x14ac:dyDescent="0.25">
      <c r="A4155" s="12"/>
      <c r="F4155" s="83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  <c r="CK4155" s="5"/>
      <c r="CL4155" s="5"/>
      <c r="CM4155" s="5"/>
      <c r="CN4155" s="5"/>
      <c r="CO4155" s="5"/>
      <c r="CP4155" s="5"/>
      <c r="CQ4155" s="5"/>
      <c r="CR4155" s="5"/>
      <c r="CS4155" s="5"/>
    </row>
    <row r="4156" spans="1:97" s="6" customFormat="1" x14ac:dyDescent="0.25">
      <c r="A4156" s="12"/>
      <c r="F4156" s="83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  <c r="CK4156" s="5"/>
      <c r="CL4156" s="5"/>
      <c r="CM4156" s="5"/>
      <c r="CN4156" s="5"/>
      <c r="CO4156" s="5"/>
      <c r="CP4156" s="5"/>
      <c r="CQ4156" s="5"/>
      <c r="CR4156" s="5"/>
      <c r="CS4156" s="5"/>
    </row>
    <row r="4157" spans="1:97" s="6" customFormat="1" x14ac:dyDescent="0.25">
      <c r="A4157" s="12"/>
      <c r="F4157" s="83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  <c r="CK4157" s="5"/>
      <c r="CL4157" s="5"/>
      <c r="CM4157" s="5"/>
      <c r="CN4157" s="5"/>
      <c r="CO4157" s="5"/>
      <c r="CP4157" s="5"/>
      <c r="CQ4157" s="5"/>
      <c r="CR4157" s="5"/>
      <c r="CS4157" s="5"/>
    </row>
    <row r="4158" spans="1:97" s="6" customFormat="1" x14ac:dyDescent="0.25">
      <c r="A4158" s="12"/>
      <c r="F4158" s="83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  <c r="CK4158" s="5"/>
      <c r="CL4158" s="5"/>
      <c r="CM4158" s="5"/>
      <c r="CN4158" s="5"/>
      <c r="CO4158" s="5"/>
      <c r="CP4158" s="5"/>
      <c r="CQ4158" s="5"/>
      <c r="CR4158" s="5"/>
      <c r="CS4158" s="5"/>
    </row>
    <row r="4159" spans="1:97" s="6" customFormat="1" x14ac:dyDescent="0.25">
      <c r="A4159" s="12"/>
      <c r="F4159" s="83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  <c r="CK4159" s="5"/>
      <c r="CL4159" s="5"/>
      <c r="CM4159" s="5"/>
      <c r="CN4159" s="5"/>
      <c r="CO4159" s="5"/>
      <c r="CP4159" s="5"/>
      <c r="CQ4159" s="5"/>
      <c r="CR4159" s="5"/>
      <c r="CS4159" s="5"/>
    </row>
    <row r="4160" spans="1:97" s="6" customFormat="1" x14ac:dyDescent="0.25">
      <c r="A4160" s="12"/>
      <c r="F4160" s="83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  <c r="CK4160" s="5"/>
      <c r="CL4160" s="5"/>
      <c r="CM4160" s="5"/>
      <c r="CN4160" s="5"/>
      <c r="CO4160" s="5"/>
      <c r="CP4160" s="5"/>
      <c r="CQ4160" s="5"/>
      <c r="CR4160" s="5"/>
      <c r="CS4160" s="5"/>
    </row>
    <row r="4161" spans="1:97" s="6" customFormat="1" x14ac:dyDescent="0.25">
      <c r="A4161" s="12"/>
      <c r="F4161" s="83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  <c r="CK4161" s="5"/>
      <c r="CL4161" s="5"/>
      <c r="CM4161" s="5"/>
      <c r="CN4161" s="5"/>
      <c r="CO4161" s="5"/>
      <c r="CP4161" s="5"/>
      <c r="CQ4161" s="5"/>
      <c r="CR4161" s="5"/>
      <c r="CS4161" s="5"/>
    </row>
    <row r="4162" spans="1:97" s="6" customFormat="1" x14ac:dyDescent="0.25">
      <c r="A4162" s="12"/>
      <c r="F4162" s="83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  <c r="CK4162" s="5"/>
      <c r="CL4162" s="5"/>
      <c r="CM4162" s="5"/>
      <c r="CN4162" s="5"/>
      <c r="CO4162" s="5"/>
      <c r="CP4162" s="5"/>
      <c r="CQ4162" s="5"/>
      <c r="CR4162" s="5"/>
      <c r="CS4162" s="5"/>
    </row>
    <row r="4163" spans="1:97" s="6" customFormat="1" x14ac:dyDescent="0.25">
      <c r="A4163" s="12"/>
      <c r="F4163" s="83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  <c r="CK4163" s="5"/>
      <c r="CL4163" s="5"/>
      <c r="CM4163" s="5"/>
      <c r="CN4163" s="5"/>
      <c r="CO4163" s="5"/>
      <c r="CP4163" s="5"/>
      <c r="CQ4163" s="5"/>
      <c r="CR4163" s="5"/>
      <c r="CS4163" s="5"/>
    </row>
    <row r="4164" spans="1:97" s="6" customFormat="1" x14ac:dyDescent="0.25">
      <c r="A4164" s="12"/>
      <c r="F4164" s="83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  <c r="CK4164" s="5"/>
      <c r="CL4164" s="5"/>
      <c r="CM4164" s="5"/>
      <c r="CN4164" s="5"/>
      <c r="CO4164" s="5"/>
      <c r="CP4164" s="5"/>
      <c r="CQ4164" s="5"/>
      <c r="CR4164" s="5"/>
      <c r="CS4164" s="5"/>
    </row>
    <row r="4165" spans="1:97" s="6" customFormat="1" x14ac:dyDescent="0.25">
      <c r="A4165" s="12"/>
      <c r="F4165" s="83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  <c r="CK4165" s="5"/>
      <c r="CL4165" s="5"/>
      <c r="CM4165" s="5"/>
      <c r="CN4165" s="5"/>
      <c r="CO4165" s="5"/>
      <c r="CP4165" s="5"/>
      <c r="CQ4165" s="5"/>
      <c r="CR4165" s="5"/>
      <c r="CS4165" s="5"/>
    </row>
    <row r="4166" spans="1:97" s="6" customFormat="1" x14ac:dyDescent="0.25">
      <c r="A4166" s="12"/>
      <c r="F4166" s="83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  <c r="CK4166" s="5"/>
      <c r="CL4166" s="5"/>
      <c r="CM4166" s="5"/>
      <c r="CN4166" s="5"/>
      <c r="CO4166" s="5"/>
      <c r="CP4166" s="5"/>
      <c r="CQ4166" s="5"/>
      <c r="CR4166" s="5"/>
      <c r="CS4166" s="5"/>
    </row>
    <row r="4167" spans="1:97" s="6" customFormat="1" x14ac:dyDescent="0.25">
      <c r="A4167" s="12"/>
      <c r="F4167" s="83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  <c r="CK4167" s="5"/>
      <c r="CL4167" s="5"/>
      <c r="CM4167" s="5"/>
      <c r="CN4167" s="5"/>
      <c r="CO4167" s="5"/>
      <c r="CP4167" s="5"/>
      <c r="CQ4167" s="5"/>
      <c r="CR4167" s="5"/>
      <c r="CS4167" s="5"/>
    </row>
    <row r="4168" spans="1:97" s="6" customFormat="1" x14ac:dyDescent="0.25">
      <c r="A4168" s="12"/>
      <c r="F4168" s="83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  <c r="CK4168" s="5"/>
      <c r="CL4168" s="5"/>
      <c r="CM4168" s="5"/>
      <c r="CN4168" s="5"/>
      <c r="CO4168" s="5"/>
      <c r="CP4168" s="5"/>
      <c r="CQ4168" s="5"/>
      <c r="CR4168" s="5"/>
      <c r="CS4168" s="5"/>
    </row>
    <row r="4169" spans="1:97" s="6" customFormat="1" x14ac:dyDescent="0.25">
      <c r="A4169" s="12"/>
      <c r="F4169" s="83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  <c r="CK4169" s="5"/>
      <c r="CL4169" s="5"/>
      <c r="CM4169" s="5"/>
      <c r="CN4169" s="5"/>
      <c r="CO4169" s="5"/>
      <c r="CP4169" s="5"/>
      <c r="CQ4169" s="5"/>
      <c r="CR4169" s="5"/>
      <c r="CS4169" s="5"/>
    </row>
    <row r="4170" spans="1:97" s="6" customFormat="1" x14ac:dyDescent="0.25">
      <c r="A4170" s="12"/>
      <c r="F4170" s="83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  <c r="CK4170" s="5"/>
      <c r="CL4170" s="5"/>
      <c r="CM4170" s="5"/>
      <c r="CN4170" s="5"/>
      <c r="CO4170" s="5"/>
      <c r="CP4170" s="5"/>
      <c r="CQ4170" s="5"/>
      <c r="CR4170" s="5"/>
      <c r="CS4170" s="5"/>
    </row>
    <row r="4171" spans="1:97" s="6" customFormat="1" x14ac:dyDescent="0.25">
      <c r="A4171" s="12"/>
      <c r="F4171" s="83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  <c r="CK4171" s="5"/>
      <c r="CL4171" s="5"/>
      <c r="CM4171" s="5"/>
      <c r="CN4171" s="5"/>
      <c r="CO4171" s="5"/>
      <c r="CP4171" s="5"/>
      <c r="CQ4171" s="5"/>
      <c r="CR4171" s="5"/>
      <c r="CS4171" s="5"/>
    </row>
    <row r="4172" spans="1:97" s="6" customFormat="1" x14ac:dyDescent="0.25">
      <c r="A4172" s="12"/>
      <c r="F4172" s="83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  <c r="CK4172" s="5"/>
      <c r="CL4172" s="5"/>
      <c r="CM4172" s="5"/>
      <c r="CN4172" s="5"/>
      <c r="CO4172" s="5"/>
      <c r="CP4172" s="5"/>
      <c r="CQ4172" s="5"/>
      <c r="CR4172" s="5"/>
      <c r="CS4172" s="5"/>
    </row>
    <row r="4173" spans="1:97" s="6" customFormat="1" x14ac:dyDescent="0.25">
      <c r="A4173" s="12"/>
      <c r="F4173" s="83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  <c r="CK4173" s="5"/>
      <c r="CL4173" s="5"/>
      <c r="CM4173" s="5"/>
      <c r="CN4173" s="5"/>
      <c r="CO4173" s="5"/>
      <c r="CP4173" s="5"/>
      <c r="CQ4173" s="5"/>
      <c r="CR4173" s="5"/>
      <c r="CS4173" s="5"/>
    </row>
    <row r="4174" spans="1:97" s="6" customFormat="1" x14ac:dyDescent="0.25">
      <c r="A4174" s="12"/>
      <c r="F4174" s="83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  <c r="CK4174" s="5"/>
      <c r="CL4174" s="5"/>
      <c r="CM4174" s="5"/>
      <c r="CN4174" s="5"/>
      <c r="CO4174" s="5"/>
      <c r="CP4174" s="5"/>
      <c r="CQ4174" s="5"/>
      <c r="CR4174" s="5"/>
      <c r="CS4174" s="5"/>
    </row>
    <row r="4175" spans="1:97" s="6" customFormat="1" x14ac:dyDescent="0.25">
      <c r="A4175" s="12"/>
      <c r="F4175" s="83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  <c r="CK4175" s="5"/>
      <c r="CL4175" s="5"/>
      <c r="CM4175" s="5"/>
      <c r="CN4175" s="5"/>
      <c r="CO4175" s="5"/>
      <c r="CP4175" s="5"/>
      <c r="CQ4175" s="5"/>
      <c r="CR4175" s="5"/>
      <c r="CS4175" s="5"/>
    </row>
    <row r="4176" spans="1:97" s="6" customFormat="1" x14ac:dyDescent="0.25">
      <c r="A4176" s="12"/>
      <c r="F4176" s="83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  <c r="CK4176" s="5"/>
      <c r="CL4176" s="5"/>
      <c r="CM4176" s="5"/>
      <c r="CN4176" s="5"/>
      <c r="CO4176" s="5"/>
      <c r="CP4176" s="5"/>
      <c r="CQ4176" s="5"/>
      <c r="CR4176" s="5"/>
      <c r="CS4176" s="5"/>
    </row>
    <row r="4177" spans="1:97" s="6" customFormat="1" x14ac:dyDescent="0.25">
      <c r="A4177" s="12"/>
      <c r="F4177" s="83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  <c r="CK4177" s="5"/>
      <c r="CL4177" s="5"/>
      <c r="CM4177" s="5"/>
      <c r="CN4177" s="5"/>
      <c r="CO4177" s="5"/>
      <c r="CP4177" s="5"/>
      <c r="CQ4177" s="5"/>
      <c r="CR4177" s="5"/>
      <c r="CS4177" s="5"/>
    </row>
    <row r="4178" spans="1:97" s="6" customFormat="1" x14ac:dyDescent="0.25">
      <c r="A4178" s="12"/>
      <c r="F4178" s="83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  <c r="CK4178" s="5"/>
      <c r="CL4178" s="5"/>
      <c r="CM4178" s="5"/>
      <c r="CN4178" s="5"/>
      <c r="CO4178" s="5"/>
      <c r="CP4178" s="5"/>
      <c r="CQ4178" s="5"/>
      <c r="CR4178" s="5"/>
      <c r="CS4178" s="5"/>
    </row>
    <row r="4179" spans="1:97" s="6" customFormat="1" x14ac:dyDescent="0.25">
      <c r="A4179" s="12"/>
      <c r="F4179" s="83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  <c r="CK4179" s="5"/>
      <c r="CL4179" s="5"/>
      <c r="CM4179" s="5"/>
      <c r="CN4179" s="5"/>
      <c r="CO4179" s="5"/>
      <c r="CP4179" s="5"/>
      <c r="CQ4179" s="5"/>
      <c r="CR4179" s="5"/>
      <c r="CS4179" s="5"/>
    </row>
    <row r="4180" spans="1:97" s="6" customFormat="1" x14ac:dyDescent="0.25">
      <c r="A4180" s="12"/>
      <c r="F4180" s="83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  <c r="CK4180" s="5"/>
      <c r="CL4180" s="5"/>
      <c r="CM4180" s="5"/>
      <c r="CN4180" s="5"/>
      <c r="CO4180" s="5"/>
      <c r="CP4180" s="5"/>
      <c r="CQ4180" s="5"/>
      <c r="CR4180" s="5"/>
      <c r="CS4180" s="5"/>
    </row>
    <row r="4181" spans="1:97" s="6" customFormat="1" x14ac:dyDescent="0.25">
      <c r="A4181" s="12"/>
      <c r="F4181" s="83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  <c r="CK4181" s="5"/>
      <c r="CL4181" s="5"/>
      <c r="CM4181" s="5"/>
      <c r="CN4181" s="5"/>
      <c r="CO4181" s="5"/>
      <c r="CP4181" s="5"/>
      <c r="CQ4181" s="5"/>
      <c r="CR4181" s="5"/>
      <c r="CS4181" s="5"/>
    </row>
    <row r="4182" spans="1:97" s="6" customFormat="1" x14ac:dyDescent="0.25">
      <c r="A4182" s="12"/>
      <c r="F4182" s="83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  <c r="CK4182" s="5"/>
      <c r="CL4182" s="5"/>
      <c r="CM4182" s="5"/>
      <c r="CN4182" s="5"/>
      <c r="CO4182" s="5"/>
      <c r="CP4182" s="5"/>
      <c r="CQ4182" s="5"/>
      <c r="CR4182" s="5"/>
      <c r="CS4182" s="5"/>
    </row>
    <row r="4183" spans="1:97" s="6" customFormat="1" x14ac:dyDescent="0.25">
      <c r="A4183" s="12"/>
      <c r="F4183" s="83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  <c r="CK4183" s="5"/>
      <c r="CL4183" s="5"/>
      <c r="CM4183" s="5"/>
      <c r="CN4183" s="5"/>
      <c r="CO4183" s="5"/>
      <c r="CP4183" s="5"/>
      <c r="CQ4183" s="5"/>
      <c r="CR4183" s="5"/>
      <c r="CS4183" s="5"/>
    </row>
    <row r="4184" spans="1:97" s="6" customFormat="1" x14ac:dyDescent="0.25">
      <c r="A4184" s="12"/>
      <c r="F4184" s="83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  <c r="CK4184" s="5"/>
      <c r="CL4184" s="5"/>
      <c r="CM4184" s="5"/>
      <c r="CN4184" s="5"/>
      <c r="CO4184" s="5"/>
      <c r="CP4184" s="5"/>
      <c r="CQ4184" s="5"/>
      <c r="CR4184" s="5"/>
      <c r="CS4184" s="5"/>
    </row>
    <row r="4185" spans="1:97" s="6" customFormat="1" x14ac:dyDescent="0.25">
      <c r="A4185" s="12"/>
      <c r="F4185" s="83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  <c r="CK4185" s="5"/>
      <c r="CL4185" s="5"/>
      <c r="CM4185" s="5"/>
      <c r="CN4185" s="5"/>
      <c r="CO4185" s="5"/>
      <c r="CP4185" s="5"/>
      <c r="CQ4185" s="5"/>
      <c r="CR4185" s="5"/>
      <c r="CS4185" s="5"/>
    </row>
    <row r="4186" spans="1:97" s="6" customFormat="1" x14ac:dyDescent="0.25">
      <c r="A4186" s="12"/>
      <c r="F4186" s="83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  <c r="CK4186" s="5"/>
      <c r="CL4186" s="5"/>
      <c r="CM4186" s="5"/>
      <c r="CN4186" s="5"/>
      <c r="CO4186" s="5"/>
      <c r="CP4186" s="5"/>
      <c r="CQ4186" s="5"/>
      <c r="CR4186" s="5"/>
      <c r="CS4186" s="5"/>
    </row>
    <row r="4187" spans="1:97" s="6" customFormat="1" x14ac:dyDescent="0.25">
      <c r="A4187" s="12"/>
      <c r="F4187" s="83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  <c r="CK4187" s="5"/>
      <c r="CL4187" s="5"/>
      <c r="CM4187" s="5"/>
      <c r="CN4187" s="5"/>
      <c r="CO4187" s="5"/>
      <c r="CP4187" s="5"/>
      <c r="CQ4187" s="5"/>
      <c r="CR4187" s="5"/>
      <c r="CS4187" s="5"/>
    </row>
    <row r="4188" spans="1:97" s="6" customFormat="1" x14ac:dyDescent="0.25">
      <c r="A4188" s="12"/>
      <c r="F4188" s="83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  <c r="CK4188" s="5"/>
      <c r="CL4188" s="5"/>
      <c r="CM4188" s="5"/>
      <c r="CN4188" s="5"/>
      <c r="CO4188" s="5"/>
      <c r="CP4188" s="5"/>
      <c r="CQ4188" s="5"/>
      <c r="CR4188" s="5"/>
      <c r="CS4188" s="5"/>
    </row>
    <row r="4189" spans="1:97" s="6" customFormat="1" x14ac:dyDescent="0.25">
      <c r="A4189" s="12"/>
      <c r="F4189" s="83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  <c r="CK4189" s="5"/>
      <c r="CL4189" s="5"/>
      <c r="CM4189" s="5"/>
      <c r="CN4189" s="5"/>
      <c r="CO4189" s="5"/>
      <c r="CP4189" s="5"/>
      <c r="CQ4189" s="5"/>
      <c r="CR4189" s="5"/>
      <c r="CS4189" s="5"/>
    </row>
    <row r="4190" spans="1:97" s="6" customFormat="1" x14ac:dyDescent="0.25">
      <c r="A4190" s="12"/>
      <c r="F4190" s="83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  <c r="CK4190" s="5"/>
      <c r="CL4190" s="5"/>
      <c r="CM4190" s="5"/>
      <c r="CN4190" s="5"/>
      <c r="CO4190" s="5"/>
      <c r="CP4190" s="5"/>
      <c r="CQ4190" s="5"/>
      <c r="CR4190" s="5"/>
      <c r="CS4190" s="5"/>
    </row>
    <row r="4191" spans="1:97" s="6" customFormat="1" x14ac:dyDescent="0.25">
      <c r="A4191" s="12"/>
      <c r="F4191" s="83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  <c r="CK4191" s="5"/>
      <c r="CL4191" s="5"/>
      <c r="CM4191" s="5"/>
      <c r="CN4191" s="5"/>
      <c r="CO4191" s="5"/>
      <c r="CP4191" s="5"/>
      <c r="CQ4191" s="5"/>
      <c r="CR4191" s="5"/>
      <c r="CS4191" s="5"/>
    </row>
    <row r="4192" spans="1:97" s="6" customFormat="1" x14ac:dyDescent="0.25">
      <c r="A4192" s="12"/>
      <c r="F4192" s="83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  <c r="CK4192" s="5"/>
      <c r="CL4192" s="5"/>
      <c r="CM4192" s="5"/>
      <c r="CN4192" s="5"/>
      <c r="CO4192" s="5"/>
      <c r="CP4192" s="5"/>
      <c r="CQ4192" s="5"/>
      <c r="CR4192" s="5"/>
      <c r="CS4192" s="5"/>
    </row>
    <row r="4193" spans="1:97" s="6" customFormat="1" x14ac:dyDescent="0.25">
      <c r="A4193" s="12"/>
      <c r="F4193" s="83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  <c r="CK4193" s="5"/>
      <c r="CL4193" s="5"/>
      <c r="CM4193" s="5"/>
      <c r="CN4193" s="5"/>
      <c r="CO4193" s="5"/>
      <c r="CP4193" s="5"/>
      <c r="CQ4193" s="5"/>
      <c r="CR4193" s="5"/>
      <c r="CS4193" s="5"/>
    </row>
    <row r="4194" spans="1:97" s="6" customFormat="1" x14ac:dyDescent="0.25">
      <c r="A4194" s="12"/>
      <c r="F4194" s="83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  <c r="CK4194" s="5"/>
      <c r="CL4194" s="5"/>
      <c r="CM4194" s="5"/>
      <c r="CN4194" s="5"/>
      <c r="CO4194" s="5"/>
      <c r="CP4194" s="5"/>
      <c r="CQ4194" s="5"/>
      <c r="CR4194" s="5"/>
      <c r="CS4194" s="5"/>
    </row>
    <row r="4195" spans="1:97" s="6" customFormat="1" x14ac:dyDescent="0.25">
      <c r="A4195" s="12"/>
      <c r="F4195" s="83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  <c r="CK4195" s="5"/>
      <c r="CL4195" s="5"/>
      <c r="CM4195" s="5"/>
      <c r="CN4195" s="5"/>
      <c r="CO4195" s="5"/>
      <c r="CP4195" s="5"/>
      <c r="CQ4195" s="5"/>
      <c r="CR4195" s="5"/>
      <c r="CS4195" s="5"/>
    </row>
    <row r="4196" spans="1:97" s="6" customFormat="1" x14ac:dyDescent="0.25">
      <c r="A4196" s="12"/>
      <c r="F4196" s="83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  <c r="CK4196" s="5"/>
      <c r="CL4196" s="5"/>
      <c r="CM4196" s="5"/>
      <c r="CN4196" s="5"/>
      <c r="CO4196" s="5"/>
      <c r="CP4196" s="5"/>
      <c r="CQ4196" s="5"/>
      <c r="CR4196" s="5"/>
      <c r="CS4196" s="5"/>
    </row>
    <row r="4197" spans="1:97" s="6" customFormat="1" x14ac:dyDescent="0.25">
      <c r="A4197" s="12"/>
      <c r="F4197" s="83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  <c r="CK4197" s="5"/>
      <c r="CL4197" s="5"/>
      <c r="CM4197" s="5"/>
      <c r="CN4197" s="5"/>
      <c r="CO4197" s="5"/>
      <c r="CP4197" s="5"/>
      <c r="CQ4197" s="5"/>
      <c r="CR4197" s="5"/>
      <c r="CS4197" s="5"/>
    </row>
    <row r="4198" spans="1:97" s="6" customFormat="1" x14ac:dyDescent="0.25">
      <c r="A4198" s="12"/>
      <c r="F4198" s="83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  <c r="CK4198" s="5"/>
      <c r="CL4198" s="5"/>
      <c r="CM4198" s="5"/>
      <c r="CN4198" s="5"/>
      <c r="CO4198" s="5"/>
      <c r="CP4198" s="5"/>
      <c r="CQ4198" s="5"/>
      <c r="CR4198" s="5"/>
      <c r="CS4198" s="5"/>
    </row>
    <row r="4199" spans="1:97" s="6" customFormat="1" x14ac:dyDescent="0.25">
      <c r="A4199" s="12"/>
      <c r="F4199" s="83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  <c r="CK4199" s="5"/>
      <c r="CL4199" s="5"/>
      <c r="CM4199" s="5"/>
      <c r="CN4199" s="5"/>
      <c r="CO4199" s="5"/>
      <c r="CP4199" s="5"/>
      <c r="CQ4199" s="5"/>
      <c r="CR4199" s="5"/>
      <c r="CS4199" s="5"/>
    </row>
    <row r="4200" spans="1:97" s="6" customFormat="1" x14ac:dyDescent="0.25">
      <c r="A4200" s="12"/>
      <c r="F4200" s="83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  <c r="CK4200" s="5"/>
      <c r="CL4200" s="5"/>
      <c r="CM4200" s="5"/>
      <c r="CN4200" s="5"/>
      <c r="CO4200" s="5"/>
      <c r="CP4200" s="5"/>
      <c r="CQ4200" s="5"/>
      <c r="CR4200" s="5"/>
      <c r="CS4200" s="5"/>
    </row>
    <row r="4201" spans="1:97" s="6" customFormat="1" x14ac:dyDescent="0.25">
      <c r="A4201" s="12"/>
      <c r="F4201" s="83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  <c r="CK4201" s="5"/>
      <c r="CL4201" s="5"/>
      <c r="CM4201" s="5"/>
      <c r="CN4201" s="5"/>
      <c r="CO4201" s="5"/>
      <c r="CP4201" s="5"/>
      <c r="CQ4201" s="5"/>
      <c r="CR4201" s="5"/>
      <c r="CS4201" s="5"/>
    </row>
    <row r="4202" spans="1:97" s="6" customFormat="1" x14ac:dyDescent="0.25">
      <c r="A4202" s="12"/>
      <c r="F4202" s="83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  <c r="CK4202" s="5"/>
      <c r="CL4202" s="5"/>
      <c r="CM4202" s="5"/>
      <c r="CN4202" s="5"/>
      <c r="CO4202" s="5"/>
      <c r="CP4202" s="5"/>
      <c r="CQ4202" s="5"/>
      <c r="CR4202" s="5"/>
      <c r="CS4202" s="5"/>
    </row>
    <row r="4203" spans="1:97" s="6" customFormat="1" x14ac:dyDescent="0.25">
      <c r="A4203" s="12"/>
      <c r="F4203" s="83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  <c r="CK4203" s="5"/>
      <c r="CL4203" s="5"/>
      <c r="CM4203" s="5"/>
      <c r="CN4203" s="5"/>
      <c r="CO4203" s="5"/>
      <c r="CP4203" s="5"/>
      <c r="CQ4203" s="5"/>
      <c r="CR4203" s="5"/>
      <c r="CS4203" s="5"/>
    </row>
    <row r="4204" spans="1:97" s="6" customFormat="1" x14ac:dyDescent="0.25">
      <c r="A4204" s="12"/>
      <c r="F4204" s="83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  <c r="CK4204" s="5"/>
      <c r="CL4204" s="5"/>
      <c r="CM4204" s="5"/>
      <c r="CN4204" s="5"/>
      <c r="CO4204" s="5"/>
      <c r="CP4204" s="5"/>
      <c r="CQ4204" s="5"/>
      <c r="CR4204" s="5"/>
      <c r="CS4204" s="5"/>
    </row>
    <row r="4205" spans="1:97" s="6" customFormat="1" x14ac:dyDescent="0.25">
      <c r="A4205" s="12"/>
      <c r="F4205" s="83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  <c r="CK4205" s="5"/>
      <c r="CL4205" s="5"/>
      <c r="CM4205" s="5"/>
      <c r="CN4205" s="5"/>
      <c r="CO4205" s="5"/>
      <c r="CP4205" s="5"/>
      <c r="CQ4205" s="5"/>
      <c r="CR4205" s="5"/>
      <c r="CS4205" s="5"/>
    </row>
    <row r="4206" spans="1:97" s="6" customFormat="1" x14ac:dyDescent="0.25">
      <c r="A4206" s="12"/>
      <c r="F4206" s="83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  <c r="CK4206" s="5"/>
      <c r="CL4206" s="5"/>
      <c r="CM4206" s="5"/>
      <c r="CN4206" s="5"/>
      <c r="CO4206" s="5"/>
      <c r="CP4206" s="5"/>
      <c r="CQ4206" s="5"/>
      <c r="CR4206" s="5"/>
      <c r="CS4206" s="5"/>
    </row>
    <row r="4207" spans="1:97" s="6" customFormat="1" x14ac:dyDescent="0.25">
      <c r="A4207" s="12"/>
      <c r="F4207" s="83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  <c r="CK4207" s="5"/>
      <c r="CL4207" s="5"/>
      <c r="CM4207" s="5"/>
      <c r="CN4207" s="5"/>
      <c r="CO4207" s="5"/>
      <c r="CP4207" s="5"/>
      <c r="CQ4207" s="5"/>
      <c r="CR4207" s="5"/>
      <c r="CS4207" s="5"/>
    </row>
    <row r="4208" spans="1:97" s="6" customFormat="1" x14ac:dyDescent="0.25">
      <c r="A4208" s="12"/>
      <c r="F4208" s="83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  <c r="CK4208" s="5"/>
      <c r="CL4208" s="5"/>
      <c r="CM4208" s="5"/>
      <c r="CN4208" s="5"/>
      <c r="CO4208" s="5"/>
      <c r="CP4208" s="5"/>
      <c r="CQ4208" s="5"/>
      <c r="CR4208" s="5"/>
      <c r="CS4208" s="5"/>
    </row>
    <row r="4209" spans="1:97" s="6" customFormat="1" x14ac:dyDescent="0.25">
      <c r="A4209" s="12"/>
      <c r="F4209" s="83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  <c r="CK4209" s="5"/>
      <c r="CL4209" s="5"/>
      <c r="CM4209" s="5"/>
      <c r="CN4209" s="5"/>
      <c r="CO4209" s="5"/>
      <c r="CP4209" s="5"/>
      <c r="CQ4209" s="5"/>
      <c r="CR4209" s="5"/>
      <c r="CS4209" s="5"/>
    </row>
    <row r="4210" spans="1:97" s="6" customFormat="1" x14ac:dyDescent="0.25">
      <c r="A4210" s="12"/>
      <c r="F4210" s="83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  <c r="CK4210" s="5"/>
      <c r="CL4210" s="5"/>
      <c r="CM4210" s="5"/>
      <c r="CN4210" s="5"/>
      <c r="CO4210" s="5"/>
      <c r="CP4210" s="5"/>
      <c r="CQ4210" s="5"/>
      <c r="CR4210" s="5"/>
      <c r="CS4210" s="5"/>
    </row>
    <row r="4211" spans="1:97" s="6" customFormat="1" x14ac:dyDescent="0.25">
      <c r="A4211" s="12"/>
      <c r="F4211" s="83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  <c r="CK4211" s="5"/>
      <c r="CL4211" s="5"/>
      <c r="CM4211" s="5"/>
      <c r="CN4211" s="5"/>
      <c r="CO4211" s="5"/>
      <c r="CP4211" s="5"/>
      <c r="CQ4211" s="5"/>
      <c r="CR4211" s="5"/>
      <c r="CS4211" s="5"/>
    </row>
    <row r="4212" spans="1:97" s="6" customFormat="1" x14ac:dyDescent="0.25">
      <c r="A4212" s="12"/>
      <c r="F4212" s="83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  <c r="CK4212" s="5"/>
      <c r="CL4212" s="5"/>
      <c r="CM4212" s="5"/>
      <c r="CN4212" s="5"/>
      <c r="CO4212" s="5"/>
      <c r="CP4212" s="5"/>
      <c r="CQ4212" s="5"/>
      <c r="CR4212" s="5"/>
      <c r="CS4212" s="5"/>
    </row>
    <row r="4213" spans="1:97" s="6" customFormat="1" x14ac:dyDescent="0.25">
      <c r="A4213" s="12"/>
      <c r="F4213" s="83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  <c r="CK4213" s="5"/>
      <c r="CL4213" s="5"/>
      <c r="CM4213" s="5"/>
      <c r="CN4213" s="5"/>
      <c r="CO4213" s="5"/>
      <c r="CP4213" s="5"/>
      <c r="CQ4213" s="5"/>
      <c r="CR4213" s="5"/>
      <c r="CS4213" s="5"/>
    </row>
    <row r="4214" spans="1:97" s="6" customFormat="1" x14ac:dyDescent="0.25">
      <c r="A4214" s="12"/>
      <c r="F4214" s="83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  <c r="CK4214" s="5"/>
      <c r="CL4214" s="5"/>
      <c r="CM4214" s="5"/>
      <c r="CN4214" s="5"/>
      <c r="CO4214" s="5"/>
      <c r="CP4214" s="5"/>
      <c r="CQ4214" s="5"/>
      <c r="CR4214" s="5"/>
      <c r="CS4214" s="5"/>
    </row>
    <row r="4215" spans="1:97" s="6" customFormat="1" x14ac:dyDescent="0.25">
      <c r="A4215" s="12"/>
      <c r="F4215" s="83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  <c r="CK4215" s="5"/>
      <c r="CL4215" s="5"/>
      <c r="CM4215" s="5"/>
      <c r="CN4215" s="5"/>
      <c r="CO4215" s="5"/>
      <c r="CP4215" s="5"/>
      <c r="CQ4215" s="5"/>
      <c r="CR4215" s="5"/>
      <c r="CS4215" s="5"/>
    </row>
    <row r="4216" spans="1:97" s="6" customFormat="1" x14ac:dyDescent="0.25">
      <c r="A4216" s="12"/>
      <c r="F4216" s="83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  <c r="CK4216" s="5"/>
      <c r="CL4216" s="5"/>
      <c r="CM4216" s="5"/>
      <c r="CN4216" s="5"/>
      <c r="CO4216" s="5"/>
      <c r="CP4216" s="5"/>
      <c r="CQ4216" s="5"/>
      <c r="CR4216" s="5"/>
      <c r="CS4216" s="5"/>
    </row>
    <row r="4217" spans="1:97" s="6" customFormat="1" x14ac:dyDescent="0.25">
      <c r="A4217" s="12"/>
      <c r="F4217" s="83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  <c r="CK4217" s="5"/>
      <c r="CL4217" s="5"/>
      <c r="CM4217" s="5"/>
      <c r="CN4217" s="5"/>
      <c r="CO4217" s="5"/>
      <c r="CP4217" s="5"/>
      <c r="CQ4217" s="5"/>
      <c r="CR4217" s="5"/>
      <c r="CS4217" s="5"/>
    </row>
    <row r="4218" spans="1:97" s="6" customFormat="1" x14ac:dyDescent="0.25">
      <c r="A4218" s="12"/>
      <c r="F4218" s="83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  <c r="CK4218" s="5"/>
      <c r="CL4218" s="5"/>
      <c r="CM4218" s="5"/>
      <c r="CN4218" s="5"/>
      <c r="CO4218" s="5"/>
      <c r="CP4218" s="5"/>
      <c r="CQ4218" s="5"/>
      <c r="CR4218" s="5"/>
      <c r="CS4218" s="5"/>
    </row>
    <row r="4219" spans="1:97" s="6" customFormat="1" x14ac:dyDescent="0.25">
      <c r="A4219" s="12"/>
      <c r="F4219" s="83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  <c r="CK4219" s="5"/>
      <c r="CL4219" s="5"/>
      <c r="CM4219" s="5"/>
      <c r="CN4219" s="5"/>
      <c r="CO4219" s="5"/>
      <c r="CP4219" s="5"/>
      <c r="CQ4219" s="5"/>
      <c r="CR4219" s="5"/>
      <c r="CS4219" s="5"/>
    </row>
    <row r="4220" spans="1:97" s="6" customFormat="1" x14ac:dyDescent="0.25">
      <c r="A4220" s="12"/>
      <c r="F4220" s="83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  <c r="CK4220" s="5"/>
      <c r="CL4220" s="5"/>
      <c r="CM4220" s="5"/>
      <c r="CN4220" s="5"/>
      <c r="CO4220" s="5"/>
      <c r="CP4220" s="5"/>
      <c r="CQ4220" s="5"/>
      <c r="CR4220" s="5"/>
      <c r="CS4220" s="5"/>
    </row>
    <row r="4221" spans="1:97" s="6" customFormat="1" x14ac:dyDescent="0.25">
      <c r="A4221" s="12"/>
      <c r="F4221" s="83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  <c r="CK4221" s="5"/>
      <c r="CL4221" s="5"/>
      <c r="CM4221" s="5"/>
      <c r="CN4221" s="5"/>
      <c r="CO4221" s="5"/>
      <c r="CP4221" s="5"/>
      <c r="CQ4221" s="5"/>
      <c r="CR4221" s="5"/>
      <c r="CS4221" s="5"/>
    </row>
    <row r="4222" spans="1:97" s="6" customFormat="1" x14ac:dyDescent="0.25">
      <c r="A4222" s="12"/>
      <c r="F4222" s="83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  <c r="CK4222" s="5"/>
      <c r="CL4222" s="5"/>
      <c r="CM4222" s="5"/>
      <c r="CN4222" s="5"/>
      <c r="CO4222" s="5"/>
      <c r="CP4222" s="5"/>
      <c r="CQ4222" s="5"/>
      <c r="CR4222" s="5"/>
      <c r="CS4222" s="5"/>
    </row>
    <row r="4223" spans="1:97" s="6" customFormat="1" x14ac:dyDescent="0.25">
      <c r="A4223" s="12"/>
      <c r="F4223" s="83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  <c r="CK4223" s="5"/>
      <c r="CL4223" s="5"/>
      <c r="CM4223" s="5"/>
      <c r="CN4223" s="5"/>
      <c r="CO4223" s="5"/>
      <c r="CP4223" s="5"/>
      <c r="CQ4223" s="5"/>
      <c r="CR4223" s="5"/>
      <c r="CS4223" s="5"/>
    </row>
    <row r="4224" spans="1:97" s="6" customFormat="1" x14ac:dyDescent="0.25">
      <c r="A4224" s="12"/>
      <c r="F4224" s="83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  <c r="CK4224" s="5"/>
      <c r="CL4224" s="5"/>
      <c r="CM4224" s="5"/>
      <c r="CN4224" s="5"/>
      <c r="CO4224" s="5"/>
      <c r="CP4224" s="5"/>
      <c r="CQ4224" s="5"/>
      <c r="CR4224" s="5"/>
      <c r="CS4224" s="5"/>
    </row>
    <row r="4225" spans="1:97" s="6" customFormat="1" x14ac:dyDescent="0.25">
      <c r="A4225" s="12"/>
      <c r="F4225" s="83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  <c r="CK4225" s="5"/>
      <c r="CL4225" s="5"/>
      <c r="CM4225" s="5"/>
      <c r="CN4225" s="5"/>
      <c r="CO4225" s="5"/>
      <c r="CP4225" s="5"/>
      <c r="CQ4225" s="5"/>
      <c r="CR4225" s="5"/>
      <c r="CS4225" s="5"/>
    </row>
    <row r="4226" spans="1:97" s="6" customFormat="1" x14ac:dyDescent="0.25">
      <c r="A4226" s="12"/>
      <c r="F4226" s="83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  <c r="CK4226" s="5"/>
      <c r="CL4226" s="5"/>
      <c r="CM4226" s="5"/>
      <c r="CN4226" s="5"/>
      <c r="CO4226" s="5"/>
      <c r="CP4226" s="5"/>
      <c r="CQ4226" s="5"/>
      <c r="CR4226" s="5"/>
      <c r="CS4226" s="5"/>
    </row>
    <row r="4227" spans="1:97" s="6" customFormat="1" x14ac:dyDescent="0.25">
      <c r="A4227" s="12"/>
      <c r="F4227" s="83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  <c r="CK4227" s="5"/>
      <c r="CL4227" s="5"/>
      <c r="CM4227" s="5"/>
      <c r="CN4227" s="5"/>
      <c r="CO4227" s="5"/>
      <c r="CP4227" s="5"/>
      <c r="CQ4227" s="5"/>
      <c r="CR4227" s="5"/>
      <c r="CS4227" s="5"/>
    </row>
    <row r="4228" spans="1:97" s="6" customFormat="1" x14ac:dyDescent="0.25">
      <c r="A4228" s="12"/>
      <c r="F4228" s="83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  <c r="CK4228" s="5"/>
      <c r="CL4228" s="5"/>
      <c r="CM4228" s="5"/>
      <c r="CN4228" s="5"/>
      <c r="CO4228" s="5"/>
      <c r="CP4228" s="5"/>
      <c r="CQ4228" s="5"/>
      <c r="CR4228" s="5"/>
      <c r="CS4228" s="5"/>
    </row>
    <row r="4229" spans="1:97" s="6" customFormat="1" x14ac:dyDescent="0.25">
      <c r="A4229" s="12"/>
      <c r="F4229" s="83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  <c r="CK4229" s="5"/>
      <c r="CL4229" s="5"/>
      <c r="CM4229" s="5"/>
      <c r="CN4229" s="5"/>
      <c r="CO4229" s="5"/>
      <c r="CP4229" s="5"/>
      <c r="CQ4229" s="5"/>
      <c r="CR4229" s="5"/>
      <c r="CS4229" s="5"/>
    </row>
    <row r="4230" spans="1:97" s="6" customFormat="1" x14ac:dyDescent="0.25">
      <c r="A4230" s="12"/>
      <c r="F4230" s="83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  <c r="CK4230" s="5"/>
      <c r="CL4230" s="5"/>
      <c r="CM4230" s="5"/>
      <c r="CN4230" s="5"/>
      <c r="CO4230" s="5"/>
      <c r="CP4230" s="5"/>
      <c r="CQ4230" s="5"/>
      <c r="CR4230" s="5"/>
      <c r="CS4230" s="5"/>
    </row>
    <row r="4231" spans="1:97" s="6" customFormat="1" x14ac:dyDescent="0.25">
      <c r="A4231" s="12"/>
      <c r="F4231" s="83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  <c r="CK4231" s="5"/>
      <c r="CL4231" s="5"/>
      <c r="CM4231" s="5"/>
      <c r="CN4231" s="5"/>
      <c r="CO4231" s="5"/>
      <c r="CP4231" s="5"/>
      <c r="CQ4231" s="5"/>
      <c r="CR4231" s="5"/>
      <c r="CS4231" s="5"/>
    </row>
    <row r="4232" spans="1:97" s="6" customFormat="1" x14ac:dyDescent="0.25">
      <c r="A4232" s="12"/>
      <c r="F4232" s="83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  <c r="CK4232" s="5"/>
      <c r="CL4232" s="5"/>
      <c r="CM4232" s="5"/>
      <c r="CN4232" s="5"/>
      <c r="CO4232" s="5"/>
      <c r="CP4232" s="5"/>
      <c r="CQ4232" s="5"/>
      <c r="CR4232" s="5"/>
      <c r="CS4232" s="5"/>
    </row>
    <row r="4233" spans="1:97" s="6" customFormat="1" x14ac:dyDescent="0.25">
      <c r="A4233" s="12"/>
      <c r="F4233" s="83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  <c r="CK4233" s="5"/>
      <c r="CL4233" s="5"/>
      <c r="CM4233" s="5"/>
      <c r="CN4233" s="5"/>
      <c r="CO4233" s="5"/>
      <c r="CP4233" s="5"/>
      <c r="CQ4233" s="5"/>
      <c r="CR4233" s="5"/>
      <c r="CS4233" s="5"/>
    </row>
    <row r="4234" spans="1:97" s="6" customFormat="1" x14ac:dyDescent="0.25">
      <c r="A4234" s="12"/>
      <c r="F4234" s="83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  <c r="CK4234" s="5"/>
      <c r="CL4234" s="5"/>
      <c r="CM4234" s="5"/>
      <c r="CN4234" s="5"/>
      <c r="CO4234" s="5"/>
      <c r="CP4234" s="5"/>
      <c r="CQ4234" s="5"/>
      <c r="CR4234" s="5"/>
      <c r="CS4234" s="5"/>
    </row>
    <row r="4235" spans="1:97" s="6" customFormat="1" x14ac:dyDescent="0.25">
      <c r="A4235" s="12"/>
      <c r="F4235" s="83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  <c r="CK4235" s="5"/>
      <c r="CL4235" s="5"/>
      <c r="CM4235" s="5"/>
      <c r="CN4235" s="5"/>
      <c r="CO4235" s="5"/>
      <c r="CP4235" s="5"/>
      <c r="CQ4235" s="5"/>
      <c r="CR4235" s="5"/>
      <c r="CS4235" s="5"/>
    </row>
    <row r="4236" spans="1:97" s="6" customFormat="1" x14ac:dyDescent="0.25">
      <c r="A4236" s="12"/>
      <c r="F4236" s="83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  <c r="CK4236" s="5"/>
      <c r="CL4236" s="5"/>
      <c r="CM4236" s="5"/>
      <c r="CN4236" s="5"/>
      <c r="CO4236" s="5"/>
      <c r="CP4236" s="5"/>
      <c r="CQ4236" s="5"/>
      <c r="CR4236" s="5"/>
      <c r="CS4236" s="5"/>
    </row>
    <row r="4237" spans="1:97" s="6" customFormat="1" x14ac:dyDescent="0.25">
      <c r="A4237" s="12"/>
      <c r="F4237" s="83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  <c r="CK4237" s="5"/>
      <c r="CL4237" s="5"/>
      <c r="CM4237" s="5"/>
      <c r="CN4237" s="5"/>
      <c r="CO4237" s="5"/>
      <c r="CP4237" s="5"/>
      <c r="CQ4237" s="5"/>
      <c r="CR4237" s="5"/>
      <c r="CS4237" s="5"/>
    </row>
    <row r="4238" spans="1:97" s="6" customFormat="1" x14ac:dyDescent="0.25">
      <c r="A4238" s="12"/>
      <c r="F4238" s="83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  <c r="CK4238" s="5"/>
      <c r="CL4238" s="5"/>
      <c r="CM4238" s="5"/>
      <c r="CN4238" s="5"/>
      <c r="CO4238" s="5"/>
      <c r="CP4238" s="5"/>
      <c r="CQ4238" s="5"/>
      <c r="CR4238" s="5"/>
      <c r="CS4238" s="5"/>
    </row>
    <row r="4239" spans="1:97" s="6" customFormat="1" x14ac:dyDescent="0.25">
      <c r="A4239" s="12"/>
      <c r="F4239" s="83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  <c r="CK4239" s="5"/>
      <c r="CL4239" s="5"/>
      <c r="CM4239" s="5"/>
      <c r="CN4239" s="5"/>
      <c r="CO4239" s="5"/>
      <c r="CP4239" s="5"/>
      <c r="CQ4239" s="5"/>
      <c r="CR4239" s="5"/>
      <c r="CS4239" s="5"/>
    </row>
    <row r="4240" spans="1:97" s="6" customFormat="1" x14ac:dyDescent="0.25">
      <c r="A4240" s="12"/>
      <c r="F4240" s="83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  <c r="CK4240" s="5"/>
      <c r="CL4240" s="5"/>
      <c r="CM4240" s="5"/>
      <c r="CN4240" s="5"/>
      <c r="CO4240" s="5"/>
      <c r="CP4240" s="5"/>
      <c r="CQ4240" s="5"/>
      <c r="CR4240" s="5"/>
      <c r="CS4240" s="5"/>
    </row>
    <row r="4241" spans="1:97" s="6" customFormat="1" x14ac:dyDescent="0.25">
      <c r="A4241" s="12"/>
      <c r="F4241" s="83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  <c r="CK4241" s="5"/>
      <c r="CL4241" s="5"/>
      <c r="CM4241" s="5"/>
      <c r="CN4241" s="5"/>
      <c r="CO4241" s="5"/>
      <c r="CP4241" s="5"/>
      <c r="CQ4241" s="5"/>
      <c r="CR4241" s="5"/>
      <c r="CS4241" s="5"/>
    </row>
    <row r="4242" spans="1:97" s="6" customFormat="1" x14ac:dyDescent="0.25">
      <c r="A4242" s="12"/>
      <c r="F4242" s="83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  <c r="CK4242" s="5"/>
      <c r="CL4242" s="5"/>
      <c r="CM4242" s="5"/>
      <c r="CN4242" s="5"/>
      <c r="CO4242" s="5"/>
      <c r="CP4242" s="5"/>
      <c r="CQ4242" s="5"/>
      <c r="CR4242" s="5"/>
      <c r="CS4242" s="5"/>
    </row>
    <row r="4243" spans="1:97" s="6" customFormat="1" x14ac:dyDescent="0.25">
      <c r="A4243" s="12"/>
      <c r="F4243" s="83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  <c r="CK4243" s="5"/>
      <c r="CL4243" s="5"/>
      <c r="CM4243" s="5"/>
      <c r="CN4243" s="5"/>
      <c r="CO4243" s="5"/>
      <c r="CP4243" s="5"/>
      <c r="CQ4243" s="5"/>
      <c r="CR4243" s="5"/>
      <c r="CS4243" s="5"/>
    </row>
    <row r="4244" spans="1:97" s="6" customFormat="1" x14ac:dyDescent="0.25">
      <c r="A4244" s="12"/>
      <c r="F4244" s="83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  <c r="CK4244" s="5"/>
      <c r="CL4244" s="5"/>
      <c r="CM4244" s="5"/>
      <c r="CN4244" s="5"/>
      <c r="CO4244" s="5"/>
      <c r="CP4244" s="5"/>
      <c r="CQ4244" s="5"/>
      <c r="CR4244" s="5"/>
      <c r="CS4244" s="5"/>
    </row>
    <row r="4245" spans="1:97" s="6" customFormat="1" x14ac:dyDescent="0.25">
      <c r="A4245" s="12"/>
      <c r="F4245" s="83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  <c r="CK4245" s="5"/>
      <c r="CL4245" s="5"/>
      <c r="CM4245" s="5"/>
      <c r="CN4245" s="5"/>
      <c r="CO4245" s="5"/>
      <c r="CP4245" s="5"/>
      <c r="CQ4245" s="5"/>
      <c r="CR4245" s="5"/>
      <c r="CS4245" s="5"/>
    </row>
    <row r="4246" spans="1:97" s="6" customFormat="1" x14ac:dyDescent="0.25">
      <c r="A4246" s="12"/>
      <c r="F4246" s="83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  <c r="CK4246" s="5"/>
      <c r="CL4246" s="5"/>
      <c r="CM4246" s="5"/>
      <c r="CN4246" s="5"/>
      <c r="CO4246" s="5"/>
      <c r="CP4246" s="5"/>
      <c r="CQ4246" s="5"/>
      <c r="CR4246" s="5"/>
      <c r="CS4246" s="5"/>
    </row>
    <row r="4247" spans="1:97" s="6" customFormat="1" x14ac:dyDescent="0.25">
      <c r="A4247" s="12"/>
      <c r="F4247" s="83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  <c r="CK4247" s="5"/>
      <c r="CL4247" s="5"/>
      <c r="CM4247" s="5"/>
      <c r="CN4247" s="5"/>
      <c r="CO4247" s="5"/>
      <c r="CP4247" s="5"/>
      <c r="CQ4247" s="5"/>
      <c r="CR4247" s="5"/>
      <c r="CS4247" s="5"/>
    </row>
    <row r="4248" spans="1:97" s="6" customFormat="1" x14ac:dyDescent="0.25">
      <c r="A4248" s="12"/>
      <c r="F4248" s="83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  <c r="CK4248" s="5"/>
      <c r="CL4248" s="5"/>
      <c r="CM4248" s="5"/>
      <c r="CN4248" s="5"/>
      <c r="CO4248" s="5"/>
      <c r="CP4248" s="5"/>
      <c r="CQ4248" s="5"/>
      <c r="CR4248" s="5"/>
      <c r="CS4248" s="5"/>
    </row>
    <row r="4249" spans="1:97" s="6" customFormat="1" x14ac:dyDescent="0.25">
      <c r="A4249" s="12"/>
      <c r="F4249" s="83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  <c r="CK4249" s="5"/>
      <c r="CL4249" s="5"/>
      <c r="CM4249" s="5"/>
      <c r="CN4249" s="5"/>
      <c r="CO4249" s="5"/>
      <c r="CP4249" s="5"/>
      <c r="CQ4249" s="5"/>
      <c r="CR4249" s="5"/>
      <c r="CS4249" s="5"/>
    </row>
    <row r="4250" spans="1:97" s="6" customFormat="1" x14ac:dyDescent="0.25">
      <c r="A4250" s="12"/>
      <c r="F4250" s="83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  <c r="CK4250" s="5"/>
      <c r="CL4250" s="5"/>
      <c r="CM4250" s="5"/>
      <c r="CN4250" s="5"/>
      <c r="CO4250" s="5"/>
      <c r="CP4250" s="5"/>
      <c r="CQ4250" s="5"/>
      <c r="CR4250" s="5"/>
      <c r="CS4250" s="5"/>
    </row>
    <row r="4251" spans="1:97" s="6" customFormat="1" x14ac:dyDescent="0.25">
      <c r="A4251" s="12"/>
      <c r="F4251" s="83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  <c r="CK4251" s="5"/>
      <c r="CL4251" s="5"/>
      <c r="CM4251" s="5"/>
      <c r="CN4251" s="5"/>
      <c r="CO4251" s="5"/>
      <c r="CP4251" s="5"/>
      <c r="CQ4251" s="5"/>
      <c r="CR4251" s="5"/>
      <c r="CS4251" s="5"/>
    </row>
    <row r="4252" spans="1:97" s="6" customFormat="1" x14ac:dyDescent="0.25">
      <c r="A4252" s="12"/>
      <c r="F4252" s="83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  <c r="CK4252" s="5"/>
      <c r="CL4252" s="5"/>
      <c r="CM4252" s="5"/>
      <c r="CN4252" s="5"/>
      <c r="CO4252" s="5"/>
      <c r="CP4252" s="5"/>
      <c r="CQ4252" s="5"/>
      <c r="CR4252" s="5"/>
      <c r="CS4252" s="5"/>
    </row>
    <row r="4253" spans="1:97" s="6" customFormat="1" x14ac:dyDescent="0.25">
      <c r="A4253" s="12"/>
      <c r="F4253" s="83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  <c r="CK4253" s="5"/>
      <c r="CL4253" s="5"/>
      <c r="CM4253" s="5"/>
      <c r="CN4253" s="5"/>
      <c r="CO4253" s="5"/>
      <c r="CP4253" s="5"/>
      <c r="CQ4253" s="5"/>
      <c r="CR4253" s="5"/>
      <c r="CS4253" s="5"/>
    </row>
    <row r="4254" spans="1:97" s="6" customFormat="1" x14ac:dyDescent="0.25">
      <c r="A4254" s="12"/>
      <c r="F4254" s="83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  <c r="CK4254" s="5"/>
      <c r="CL4254" s="5"/>
      <c r="CM4254" s="5"/>
      <c r="CN4254" s="5"/>
      <c r="CO4254" s="5"/>
      <c r="CP4254" s="5"/>
      <c r="CQ4254" s="5"/>
      <c r="CR4254" s="5"/>
      <c r="CS4254" s="5"/>
    </row>
    <row r="4255" spans="1:97" s="6" customFormat="1" x14ac:dyDescent="0.25">
      <c r="A4255" s="12"/>
      <c r="F4255" s="83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  <c r="CK4255" s="5"/>
      <c r="CL4255" s="5"/>
      <c r="CM4255" s="5"/>
      <c r="CN4255" s="5"/>
      <c r="CO4255" s="5"/>
      <c r="CP4255" s="5"/>
      <c r="CQ4255" s="5"/>
      <c r="CR4255" s="5"/>
      <c r="CS4255" s="5"/>
    </row>
    <row r="4256" spans="1:97" s="6" customFormat="1" x14ac:dyDescent="0.25">
      <c r="A4256" s="12"/>
      <c r="F4256" s="83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  <c r="CK4256" s="5"/>
      <c r="CL4256" s="5"/>
      <c r="CM4256" s="5"/>
      <c r="CN4256" s="5"/>
      <c r="CO4256" s="5"/>
      <c r="CP4256" s="5"/>
      <c r="CQ4256" s="5"/>
      <c r="CR4256" s="5"/>
      <c r="CS4256" s="5"/>
    </row>
    <row r="4257" spans="1:97" s="6" customFormat="1" x14ac:dyDescent="0.25">
      <c r="A4257" s="12"/>
      <c r="F4257" s="83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  <c r="CK4257" s="5"/>
      <c r="CL4257" s="5"/>
      <c r="CM4257" s="5"/>
      <c r="CN4257" s="5"/>
      <c r="CO4257" s="5"/>
      <c r="CP4257" s="5"/>
      <c r="CQ4257" s="5"/>
      <c r="CR4257" s="5"/>
      <c r="CS4257" s="5"/>
    </row>
    <row r="4258" spans="1:97" s="6" customFormat="1" x14ac:dyDescent="0.25">
      <c r="A4258" s="12"/>
      <c r="F4258" s="83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  <c r="CK4258" s="5"/>
      <c r="CL4258" s="5"/>
      <c r="CM4258" s="5"/>
      <c r="CN4258" s="5"/>
      <c r="CO4258" s="5"/>
      <c r="CP4258" s="5"/>
      <c r="CQ4258" s="5"/>
      <c r="CR4258" s="5"/>
      <c r="CS4258" s="5"/>
    </row>
    <row r="4259" spans="1:97" s="6" customFormat="1" x14ac:dyDescent="0.25">
      <c r="A4259" s="12"/>
      <c r="F4259" s="83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  <c r="CK4259" s="5"/>
      <c r="CL4259" s="5"/>
      <c r="CM4259" s="5"/>
      <c r="CN4259" s="5"/>
      <c r="CO4259" s="5"/>
      <c r="CP4259" s="5"/>
      <c r="CQ4259" s="5"/>
      <c r="CR4259" s="5"/>
      <c r="CS4259" s="5"/>
    </row>
    <row r="4260" spans="1:97" s="6" customFormat="1" x14ac:dyDescent="0.25">
      <c r="A4260" s="12"/>
      <c r="F4260" s="83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  <c r="CK4260" s="5"/>
      <c r="CL4260" s="5"/>
      <c r="CM4260" s="5"/>
      <c r="CN4260" s="5"/>
      <c r="CO4260" s="5"/>
      <c r="CP4260" s="5"/>
      <c r="CQ4260" s="5"/>
      <c r="CR4260" s="5"/>
      <c r="CS4260" s="5"/>
    </row>
    <row r="4261" spans="1:97" s="6" customFormat="1" x14ac:dyDescent="0.25">
      <c r="A4261" s="12"/>
      <c r="F4261" s="83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  <c r="CK4261" s="5"/>
      <c r="CL4261" s="5"/>
      <c r="CM4261" s="5"/>
      <c r="CN4261" s="5"/>
      <c r="CO4261" s="5"/>
      <c r="CP4261" s="5"/>
      <c r="CQ4261" s="5"/>
      <c r="CR4261" s="5"/>
      <c r="CS4261" s="5"/>
    </row>
    <row r="4262" spans="1:97" s="6" customFormat="1" x14ac:dyDescent="0.25">
      <c r="A4262" s="12"/>
      <c r="F4262" s="83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  <c r="CK4262" s="5"/>
      <c r="CL4262" s="5"/>
      <c r="CM4262" s="5"/>
      <c r="CN4262" s="5"/>
      <c r="CO4262" s="5"/>
      <c r="CP4262" s="5"/>
      <c r="CQ4262" s="5"/>
      <c r="CR4262" s="5"/>
      <c r="CS4262" s="5"/>
    </row>
    <row r="4263" spans="1:97" s="6" customFormat="1" x14ac:dyDescent="0.25">
      <c r="A4263" s="12"/>
      <c r="F4263" s="83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  <c r="CK4263" s="5"/>
      <c r="CL4263" s="5"/>
      <c r="CM4263" s="5"/>
      <c r="CN4263" s="5"/>
      <c r="CO4263" s="5"/>
      <c r="CP4263" s="5"/>
      <c r="CQ4263" s="5"/>
      <c r="CR4263" s="5"/>
      <c r="CS4263" s="5"/>
    </row>
    <row r="4264" spans="1:97" s="6" customFormat="1" x14ac:dyDescent="0.25">
      <c r="A4264" s="12"/>
      <c r="F4264" s="83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  <c r="CK4264" s="5"/>
      <c r="CL4264" s="5"/>
      <c r="CM4264" s="5"/>
      <c r="CN4264" s="5"/>
      <c r="CO4264" s="5"/>
      <c r="CP4264" s="5"/>
      <c r="CQ4264" s="5"/>
      <c r="CR4264" s="5"/>
      <c r="CS4264" s="5"/>
    </row>
    <row r="4265" spans="1:97" s="6" customFormat="1" x14ac:dyDescent="0.25">
      <c r="A4265" s="12"/>
      <c r="F4265" s="83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  <c r="CK4265" s="5"/>
      <c r="CL4265" s="5"/>
      <c r="CM4265" s="5"/>
      <c r="CN4265" s="5"/>
      <c r="CO4265" s="5"/>
      <c r="CP4265" s="5"/>
      <c r="CQ4265" s="5"/>
      <c r="CR4265" s="5"/>
      <c r="CS4265" s="5"/>
    </row>
    <row r="4266" spans="1:97" s="6" customFormat="1" x14ac:dyDescent="0.25">
      <c r="A4266" s="12"/>
      <c r="F4266" s="83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  <c r="CK4266" s="5"/>
      <c r="CL4266" s="5"/>
      <c r="CM4266" s="5"/>
      <c r="CN4266" s="5"/>
      <c r="CO4266" s="5"/>
      <c r="CP4266" s="5"/>
      <c r="CQ4266" s="5"/>
      <c r="CR4266" s="5"/>
      <c r="CS4266" s="5"/>
    </row>
    <row r="4267" spans="1:97" s="6" customFormat="1" x14ac:dyDescent="0.25">
      <c r="A4267" s="12"/>
      <c r="F4267" s="83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  <c r="CK4267" s="5"/>
      <c r="CL4267" s="5"/>
      <c r="CM4267" s="5"/>
      <c r="CN4267" s="5"/>
      <c r="CO4267" s="5"/>
      <c r="CP4267" s="5"/>
      <c r="CQ4267" s="5"/>
      <c r="CR4267" s="5"/>
      <c r="CS4267" s="5"/>
    </row>
    <row r="4268" spans="1:97" s="6" customFormat="1" x14ac:dyDescent="0.25">
      <c r="A4268" s="12"/>
      <c r="F4268" s="83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  <c r="CK4268" s="5"/>
      <c r="CL4268" s="5"/>
      <c r="CM4268" s="5"/>
      <c r="CN4268" s="5"/>
      <c r="CO4268" s="5"/>
      <c r="CP4268" s="5"/>
      <c r="CQ4268" s="5"/>
      <c r="CR4268" s="5"/>
      <c r="CS4268" s="5"/>
    </row>
    <row r="4269" spans="1:97" s="6" customFormat="1" x14ac:dyDescent="0.25">
      <c r="A4269" s="12"/>
      <c r="F4269" s="83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  <c r="CK4269" s="5"/>
      <c r="CL4269" s="5"/>
      <c r="CM4269" s="5"/>
      <c r="CN4269" s="5"/>
      <c r="CO4269" s="5"/>
      <c r="CP4269" s="5"/>
      <c r="CQ4269" s="5"/>
      <c r="CR4269" s="5"/>
      <c r="CS4269" s="5"/>
    </row>
    <row r="4270" spans="1:97" s="6" customFormat="1" x14ac:dyDescent="0.25">
      <c r="A4270" s="12"/>
      <c r="F4270" s="83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  <c r="CK4270" s="5"/>
      <c r="CL4270" s="5"/>
      <c r="CM4270" s="5"/>
      <c r="CN4270" s="5"/>
      <c r="CO4270" s="5"/>
      <c r="CP4270" s="5"/>
      <c r="CQ4270" s="5"/>
      <c r="CR4270" s="5"/>
      <c r="CS4270" s="5"/>
    </row>
    <row r="4271" spans="1:97" s="6" customFormat="1" x14ac:dyDescent="0.25">
      <c r="A4271" s="12"/>
      <c r="F4271" s="83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  <c r="CK4271" s="5"/>
      <c r="CL4271" s="5"/>
      <c r="CM4271" s="5"/>
      <c r="CN4271" s="5"/>
      <c r="CO4271" s="5"/>
      <c r="CP4271" s="5"/>
      <c r="CQ4271" s="5"/>
      <c r="CR4271" s="5"/>
      <c r="CS4271" s="5"/>
    </row>
    <row r="4272" spans="1:97" s="6" customFormat="1" x14ac:dyDescent="0.25">
      <c r="A4272" s="12"/>
      <c r="F4272" s="83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  <c r="CK4272" s="5"/>
      <c r="CL4272" s="5"/>
      <c r="CM4272" s="5"/>
      <c r="CN4272" s="5"/>
      <c r="CO4272" s="5"/>
      <c r="CP4272" s="5"/>
      <c r="CQ4272" s="5"/>
      <c r="CR4272" s="5"/>
      <c r="CS4272" s="5"/>
    </row>
    <row r="4273" spans="1:97" s="6" customFormat="1" x14ac:dyDescent="0.25">
      <c r="A4273" s="12"/>
      <c r="F4273" s="83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  <c r="CK4273" s="5"/>
      <c r="CL4273" s="5"/>
      <c r="CM4273" s="5"/>
      <c r="CN4273" s="5"/>
      <c r="CO4273" s="5"/>
      <c r="CP4273" s="5"/>
      <c r="CQ4273" s="5"/>
      <c r="CR4273" s="5"/>
      <c r="CS4273" s="5"/>
    </row>
    <row r="4274" spans="1:97" s="6" customFormat="1" x14ac:dyDescent="0.25">
      <c r="A4274" s="12"/>
      <c r="F4274" s="83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  <c r="CK4274" s="5"/>
      <c r="CL4274" s="5"/>
      <c r="CM4274" s="5"/>
      <c r="CN4274" s="5"/>
      <c r="CO4274" s="5"/>
      <c r="CP4274" s="5"/>
      <c r="CQ4274" s="5"/>
      <c r="CR4274" s="5"/>
      <c r="CS4274" s="5"/>
    </row>
    <row r="4275" spans="1:97" s="6" customFormat="1" x14ac:dyDescent="0.25">
      <c r="A4275" s="12"/>
      <c r="F4275" s="83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  <c r="CK4275" s="5"/>
      <c r="CL4275" s="5"/>
      <c r="CM4275" s="5"/>
      <c r="CN4275" s="5"/>
      <c r="CO4275" s="5"/>
      <c r="CP4275" s="5"/>
      <c r="CQ4275" s="5"/>
      <c r="CR4275" s="5"/>
      <c r="CS4275" s="5"/>
    </row>
    <row r="4276" spans="1:97" s="6" customFormat="1" x14ac:dyDescent="0.25">
      <c r="A4276" s="12"/>
      <c r="F4276" s="83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  <c r="CK4276" s="5"/>
      <c r="CL4276" s="5"/>
      <c r="CM4276" s="5"/>
      <c r="CN4276" s="5"/>
      <c r="CO4276" s="5"/>
      <c r="CP4276" s="5"/>
      <c r="CQ4276" s="5"/>
      <c r="CR4276" s="5"/>
      <c r="CS4276" s="5"/>
    </row>
    <row r="4277" spans="1:97" s="6" customFormat="1" x14ac:dyDescent="0.25">
      <c r="A4277" s="12"/>
      <c r="F4277" s="83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  <c r="CK4277" s="5"/>
      <c r="CL4277" s="5"/>
      <c r="CM4277" s="5"/>
      <c r="CN4277" s="5"/>
      <c r="CO4277" s="5"/>
      <c r="CP4277" s="5"/>
      <c r="CQ4277" s="5"/>
      <c r="CR4277" s="5"/>
      <c r="CS4277" s="5"/>
    </row>
    <row r="4278" spans="1:97" s="6" customFormat="1" x14ac:dyDescent="0.25">
      <c r="A4278" s="12"/>
      <c r="F4278" s="83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  <c r="CK4278" s="5"/>
      <c r="CL4278" s="5"/>
      <c r="CM4278" s="5"/>
      <c r="CN4278" s="5"/>
      <c r="CO4278" s="5"/>
      <c r="CP4278" s="5"/>
      <c r="CQ4278" s="5"/>
      <c r="CR4278" s="5"/>
      <c r="CS4278" s="5"/>
    </row>
    <row r="4279" spans="1:97" s="6" customFormat="1" x14ac:dyDescent="0.25">
      <c r="A4279" s="12"/>
      <c r="F4279" s="83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  <c r="CK4279" s="5"/>
      <c r="CL4279" s="5"/>
      <c r="CM4279" s="5"/>
      <c r="CN4279" s="5"/>
      <c r="CO4279" s="5"/>
      <c r="CP4279" s="5"/>
      <c r="CQ4279" s="5"/>
      <c r="CR4279" s="5"/>
      <c r="CS4279" s="5"/>
    </row>
    <row r="4280" spans="1:97" s="6" customFormat="1" x14ac:dyDescent="0.25">
      <c r="A4280" s="12"/>
      <c r="F4280" s="83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  <c r="CK4280" s="5"/>
      <c r="CL4280" s="5"/>
      <c r="CM4280" s="5"/>
      <c r="CN4280" s="5"/>
      <c r="CO4280" s="5"/>
      <c r="CP4280" s="5"/>
      <c r="CQ4280" s="5"/>
      <c r="CR4280" s="5"/>
      <c r="CS4280" s="5"/>
    </row>
    <row r="4281" spans="1:97" s="6" customFormat="1" x14ac:dyDescent="0.25">
      <c r="A4281" s="12"/>
      <c r="F4281" s="83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  <c r="CK4281" s="5"/>
      <c r="CL4281" s="5"/>
      <c r="CM4281" s="5"/>
      <c r="CN4281" s="5"/>
      <c r="CO4281" s="5"/>
      <c r="CP4281" s="5"/>
      <c r="CQ4281" s="5"/>
      <c r="CR4281" s="5"/>
      <c r="CS4281" s="5"/>
    </row>
    <row r="4282" spans="1:97" s="6" customFormat="1" x14ac:dyDescent="0.25">
      <c r="A4282" s="12"/>
      <c r="F4282" s="83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  <c r="CK4282" s="5"/>
      <c r="CL4282" s="5"/>
      <c r="CM4282" s="5"/>
      <c r="CN4282" s="5"/>
      <c r="CO4282" s="5"/>
      <c r="CP4282" s="5"/>
      <c r="CQ4282" s="5"/>
      <c r="CR4282" s="5"/>
      <c r="CS4282" s="5"/>
    </row>
    <row r="4283" spans="1:97" s="6" customFormat="1" x14ac:dyDescent="0.25">
      <c r="A4283" s="12"/>
      <c r="F4283" s="83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  <c r="CK4283" s="5"/>
      <c r="CL4283" s="5"/>
      <c r="CM4283" s="5"/>
      <c r="CN4283" s="5"/>
      <c r="CO4283" s="5"/>
      <c r="CP4283" s="5"/>
      <c r="CQ4283" s="5"/>
      <c r="CR4283" s="5"/>
      <c r="CS4283" s="5"/>
    </row>
    <row r="4284" spans="1:97" s="6" customFormat="1" x14ac:dyDescent="0.25">
      <c r="A4284" s="12"/>
      <c r="F4284" s="83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  <c r="CK4284" s="5"/>
      <c r="CL4284" s="5"/>
      <c r="CM4284" s="5"/>
      <c r="CN4284" s="5"/>
      <c r="CO4284" s="5"/>
      <c r="CP4284" s="5"/>
      <c r="CQ4284" s="5"/>
      <c r="CR4284" s="5"/>
      <c r="CS4284" s="5"/>
    </row>
    <row r="4285" spans="1:97" s="6" customFormat="1" x14ac:dyDescent="0.25">
      <c r="A4285" s="12"/>
      <c r="F4285" s="83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  <c r="CK4285" s="5"/>
      <c r="CL4285" s="5"/>
      <c r="CM4285" s="5"/>
      <c r="CN4285" s="5"/>
      <c r="CO4285" s="5"/>
      <c r="CP4285" s="5"/>
      <c r="CQ4285" s="5"/>
      <c r="CR4285" s="5"/>
      <c r="CS4285" s="5"/>
    </row>
    <row r="4286" spans="1:97" s="6" customFormat="1" x14ac:dyDescent="0.25">
      <c r="A4286" s="12"/>
      <c r="F4286" s="83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  <c r="CK4286" s="5"/>
      <c r="CL4286" s="5"/>
      <c r="CM4286" s="5"/>
      <c r="CN4286" s="5"/>
      <c r="CO4286" s="5"/>
      <c r="CP4286" s="5"/>
      <c r="CQ4286" s="5"/>
      <c r="CR4286" s="5"/>
      <c r="CS4286" s="5"/>
    </row>
    <row r="4287" spans="1:97" s="6" customFormat="1" x14ac:dyDescent="0.25">
      <c r="A4287" s="12"/>
      <c r="F4287" s="83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  <c r="CK4287" s="5"/>
      <c r="CL4287" s="5"/>
      <c r="CM4287" s="5"/>
      <c r="CN4287" s="5"/>
      <c r="CO4287" s="5"/>
      <c r="CP4287" s="5"/>
      <c r="CQ4287" s="5"/>
      <c r="CR4287" s="5"/>
      <c r="CS4287" s="5"/>
    </row>
    <row r="4288" spans="1:97" s="6" customFormat="1" x14ac:dyDescent="0.25">
      <c r="A4288" s="12"/>
      <c r="F4288" s="83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  <c r="CK4288" s="5"/>
      <c r="CL4288" s="5"/>
      <c r="CM4288" s="5"/>
      <c r="CN4288" s="5"/>
      <c r="CO4288" s="5"/>
      <c r="CP4288" s="5"/>
      <c r="CQ4288" s="5"/>
      <c r="CR4288" s="5"/>
      <c r="CS4288" s="5"/>
    </row>
    <row r="4289" spans="1:97" s="6" customFormat="1" x14ac:dyDescent="0.25">
      <c r="A4289" s="12"/>
      <c r="F4289" s="83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  <c r="CK4289" s="5"/>
      <c r="CL4289" s="5"/>
      <c r="CM4289" s="5"/>
      <c r="CN4289" s="5"/>
      <c r="CO4289" s="5"/>
      <c r="CP4289" s="5"/>
      <c r="CQ4289" s="5"/>
      <c r="CR4289" s="5"/>
      <c r="CS4289" s="5"/>
    </row>
    <row r="4290" spans="1:97" s="6" customFormat="1" x14ac:dyDescent="0.25">
      <c r="A4290" s="12"/>
      <c r="F4290" s="83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  <c r="CK4290" s="5"/>
      <c r="CL4290" s="5"/>
      <c r="CM4290" s="5"/>
      <c r="CN4290" s="5"/>
      <c r="CO4290" s="5"/>
      <c r="CP4290" s="5"/>
      <c r="CQ4290" s="5"/>
      <c r="CR4290" s="5"/>
      <c r="CS4290" s="5"/>
    </row>
    <row r="4291" spans="1:97" s="6" customFormat="1" x14ac:dyDescent="0.25">
      <c r="A4291" s="12"/>
      <c r="F4291" s="83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  <c r="CK4291" s="5"/>
      <c r="CL4291" s="5"/>
      <c r="CM4291" s="5"/>
      <c r="CN4291" s="5"/>
      <c r="CO4291" s="5"/>
      <c r="CP4291" s="5"/>
      <c r="CQ4291" s="5"/>
      <c r="CR4291" s="5"/>
      <c r="CS4291" s="5"/>
    </row>
    <row r="4292" spans="1:97" s="6" customFormat="1" x14ac:dyDescent="0.25">
      <c r="A4292" s="12"/>
      <c r="F4292" s="83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  <c r="CK4292" s="5"/>
      <c r="CL4292" s="5"/>
      <c r="CM4292" s="5"/>
      <c r="CN4292" s="5"/>
      <c r="CO4292" s="5"/>
      <c r="CP4292" s="5"/>
      <c r="CQ4292" s="5"/>
      <c r="CR4292" s="5"/>
      <c r="CS4292" s="5"/>
    </row>
    <row r="4293" spans="1:97" s="6" customFormat="1" x14ac:dyDescent="0.25">
      <c r="A4293" s="12"/>
      <c r="F4293" s="83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  <c r="CK4293" s="5"/>
      <c r="CL4293" s="5"/>
      <c r="CM4293" s="5"/>
      <c r="CN4293" s="5"/>
      <c r="CO4293" s="5"/>
      <c r="CP4293" s="5"/>
      <c r="CQ4293" s="5"/>
      <c r="CR4293" s="5"/>
      <c r="CS4293" s="5"/>
    </row>
    <row r="4294" spans="1:97" s="6" customFormat="1" x14ac:dyDescent="0.25">
      <c r="A4294" s="12"/>
      <c r="F4294" s="83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  <c r="CK4294" s="5"/>
      <c r="CL4294" s="5"/>
      <c r="CM4294" s="5"/>
      <c r="CN4294" s="5"/>
      <c r="CO4294" s="5"/>
      <c r="CP4294" s="5"/>
      <c r="CQ4294" s="5"/>
      <c r="CR4294" s="5"/>
      <c r="CS4294" s="5"/>
    </row>
    <row r="4295" spans="1:97" s="6" customFormat="1" x14ac:dyDescent="0.25">
      <c r="A4295" s="12"/>
      <c r="F4295" s="83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  <c r="CK4295" s="5"/>
      <c r="CL4295" s="5"/>
      <c r="CM4295" s="5"/>
      <c r="CN4295" s="5"/>
      <c r="CO4295" s="5"/>
      <c r="CP4295" s="5"/>
      <c r="CQ4295" s="5"/>
      <c r="CR4295" s="5"/>
      <c r="CS4295" s="5"/>
    </row>
    <row r="4296" spans="1:97" s="6" customFormat="1" x14ac:dyDescent="0.25">
      <c r="A4296" s="12"/>
      <c r="F4296" s="83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  <c r="CK4296" s="5"/>
      <c r="CL4296" s="5"/>
      <c r="CM4296" s="5"/>
      <c r="CN4296" s="5"/>
      <c r="CO4296" s="5"/>
      <c r="CP4296" s="5"/>
      <c r="CQ4296" s="5"/>
      <c r="CR4296" s="5"/>
      <c r="CS4296" s="5"/>
    </row>
    <row r="4297" spans="1:97" s="6" customFormat="1" x14ac:dyDescent="0.25">
      <c r="A4297" s="12"/>
      <c r="F4297" s="83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  <c r="CK4297" s="5"/>
      <c r="CL4297" s="5"/>
      <c r="CM4297" s="5"/>
      <c r="CN4297" s="5"/>
      <c r="CO4297" s="5"/>
      <c r="CP4297" s="5"/>
      <c r="CQ4297" s="5"/>
      <c r="CR4297" s="5"/>
      <c r="CS4297" s="5"/>
    </row>
    <row r="4298" spans="1:97" s="6" customFormat="1" x14ac:dyDescent="0.25">
      <c r="A4298" s="12"/>
      <c r="F4298" s="83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  <c r="CK4298" s="5"/>
      <c r="CL4298" s="5"/>
      <c r="CM4298" s="5"/>
      <c r="CN4298" s="5"/>
      <c r="CO4298" s="5"/>
      <c r="CP4298" s="5"/>
      <c r="CQ4298" s="5"/>
      <c r="CR4298" s="5"/>
      <c r="CS4298" s="5"/>
    </row>
    <row r="4299" spans="1:97" s="6" customFormat="1" x14ac:dyDescent="0.25">
      <c r="A4299" s="12"/>
      <c r="F4299" s="83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  <c r="CK4299" s="5"/>
      <c r="CL4299" s="5"/>
      <c r="CM4299" s="5"/>
      <c r="CN4299" s="5"/>
      <c r="CO4299" s="5"/>
      <c r="CP4299" s="5"/>
      <c r="CQ4299" s="5"/>
      <c r="CR4299" s="5"/>
      <c r="CS4299" s="5"/>
    </row>
    <row r="4300" spans="1:97" s="6" customFormat="1" x14ac:dyDescent="0.25">
      <c r="A4300" s="12"/>
      <c r="F4300" s="83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  <c r="CK4300" s="5"/>
      <c r="CL4300" s="5"/>
      <c r="CM4300" s="5"/>
      <c r="CN4300" s="5"/>
      <c r="CO4300" s="5"/>
      <c r="CP4300" s="5"/>
      <c r="CQ4300" s="5"/>
      <c r="CR4300" s="5"/>
      <c r="CS4300" s="5"/>
    </row>
    <row r="4301" spans="1:97" s="6" customFormat="1" x14ac:dyDescent="0.25">
      <c r="A4301" s="12"/>
      <c r="F4301" s="83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  <c r="CK4301" s="5"/>
      <c r="CL4301" s="5"/>
      <c r="CM4301" s="5"/>
      <c r="CN4301" s="5"/>
      <c r="CO4301" s="5"/>
      <c r="CP4301" s="5"/>
      <c r="CQ4301" s="5"/>
      <c r="CR4301" s="5"/>
      <c r="CS4301" s="5"/>
    </row>
    <row r="4302" spans="1:97" s="6" customFormat="1" x14ac:dyDescent="0.25">
      <c r="A4302" s="12"/>
      <c r="F4302" s="83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  <c r="CK4302" s="5"/>
      <c r="CL4302" s="5"/>
      <c r="CM4302" s="5"/>
      <c r="CN4302" s="5"/>
      <c r="CO4302" s="5"/>
      <c r="CP4302" s="5"/>
      <c r="CQ4302" s="5"/>
      <c r="CR4302" s="5"/>
      <c r="CS4302" s="5"/>
    </row>
    <row r="4303" spans="1:97" s="6" customFormat="1" x14ac:dyDescent="0.25">
      <c r="A4303" s="12"/>
      <c r="F4303" s="83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  <c r="CK4303" s="5"/>
      <c r="CL4303" s="5"/>
      <c r="CM4303" s="5"/>
      <c r="CN4303" s="5"/>
      <c r="CO4303" s="5"/>
      <c r="CP4303" s="5"/>
      <c r="CQ4303" s="5"/>
      <c r="CR4303" s="5"/>
      <c r="CS4303" s="5"/>
    </row>
    <row r="4304" spans="1:97" s="6" customFormat="1" x14ac:dyDescent="0.25">
      <c r="A4304" s="12"/>
      <c r="F4304" s="83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  <c r="CK4304" s="5"/>
      <c r="CL4304" s="5"/>
      <c r="CM4304" s="5"/>
      <c r="CN4304" s="5"/>
      <c r="CO4304" s="5"/>
      <c r="CP4304" s="5"/>
      <c r="CQ4304" s="5"/>
      <c r="CR4304" s="5"/>
      <c r="CS4304" s="5"/>
    </row>
    <row r="4305" spans="1:97" s="6" customFormat="1" x14ac:dyDescent="0.25">
      <c r="A4305" s="12"/>
      <c r="F4305" s="83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  <c r="CK4305" s="5"/>
      <c r="CL4305" s="5"/>
      <c r="CM4305" s="5"/>
      <c r="CN4305" s="5"/>
      <c r="CO4305" s="5"/>
      <c r="CP4305" s="5"/>
      <c r="CQ4305" s="5"/>
      <c r="CR4305" s="5"/>
      <c r="CS4305" s="5"/>
    </row>
    <row r="4306" spans="1:97" s="6" customFormat="1" x14ac:dyDescent="0.25">
      <c r="A4306" s="12"/>
      <c r="F4306" s="83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  <c r="CK4306" s="5"/>
      <c r="CL4306" s="5"/>
      <c r="CM4306" s="5"/>
      <c r="CN4306" s="5"/>
      <c r="CO4306" s="5"/>
      <c r="CP4306" s="5"/>
      <c r="CQ4306" s="5"/>
      <c r="CR4306" s="5"/>
      <c r="CS4306" s="5"/>
    </row>
    <row r="4307" spans="1:97" s="6" customFormat="1" x14ac:dyDescent="0.25">
      <c r="A4307" s="12"/>
      <c r="F4307" s="83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  <c r="CK4307" s="5"/>
      <c r="CL4307" s="5"/>
      <c r="CM4307" s="5"/>
      <c r="CN4307" s="5"/>
      <c r="CO4307" s="5"/>
      <c r="CP4307" s="5"/>
      <c r="CQ4307" s="5"/>
      <c r="CR4307" s="5"/>
      <c r="CS4307" s="5"/>
    </row>
    <row r="4308" spans="1:97" s="6" customFormat="1" x14ac:dyDescent="0.25">
      <c r="A4308" s="12"/>
      <c r="F4308" s="83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  <c r="CK4308" s="5"/>
      <c r="CL4308" s="5"/>
      <c r="CM4308" s="5"/>
      <c r="CN4308" s="5"/>
      <c r="CO4308" s="5"/>
      <c r="CP4308" s="5"/>
      <c r="CQ4308" s="5"/>
      <c r="CR4308" s="5"/>
      <c r="CS4308" s="5"/>
    </row>
    <row r="4309" spans="1:97" s="6" customFormat="1" x14ac:dyDescent="0.25">
      <c r="A4309" s="12"/>
      <c r="F4309" s="83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  <c r="CK4309" s="5"/>
      <c r="CL4309" s="5"/>
      <c r="CM4309" s="5"/>
      <c r="CN4309" s="5"/>
      <c r="CO4309" s="5"/>
      <c r="CP4309" s="5"/>
      <c r="CQ4309" s="5"/>
      <c r="CR4309" s="5"/>
      <c r="CS4309" s="5"/>
    </row>
    <row r="4310" spans="1:97" s="6" customFormat="1" x14ac:dyDescent="0.25">
      <c r="A4310" s="12"/>
      <c r="F4310" s="83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  <c r="CK4310" s="5"/>
      <c r="CL4310" s="5"/>
      <c r="CM4310" s="5"/>
      <c r="CN4310" s="5"/>
      <c r="CO4310" s="5"/>
      <c r="CP4310" s="5"/>
      <c r="CQ4310" s="5"/>
      <c r="CR4310" s="5"/>
      <c r="CS4310" s="5"/>
    </row>
    <row r="4311" spans="1:97" s="6" customFormat="1" x14ac:dyDescent="0.25">
      <c r="A4311" s="12"/>
      <c r="F4311" s="83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  <c r="CK4311" s="5"/>
      <c r="CL4311" s="5"/>
      <c r="CM4311" s="5"/>
      <c r="CN4311" s="5"/>
      <c r="CO4311" s="5"/>
      <c r="CP4311" s="5"/>
      <c r="CQ4311" s="5"/>
      <c r="CR4311" s="5"/>
      <c r="CS4311" s="5"/>
    </row>
    <row r="4312" spans="1:97" s="6" customFormat="1" x14ac:dyDescent="0.25">
      <c r="A4312" s="12"/>
      <c r="F4312" s="83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  <c r="CK4312" s="5"/>
      <c r="CL4312" s="5"/>
      <c r="CM4312" s="5"/>
      <c r="CN4312" s="5"/>
      <c r="CO4312" s="5"/>
      <c r="CP4312" s="5"/>
      <c r="CQ4312" s="5"/>
      <c r="CR4312" s="5"/>
      <c r="CS4312" s="5"/>
    </row>
    <row r="4313" spans="1:97" s="6" customFormat="1" x14ac:dyDescent="0.25">
      <c r="A4313" s="12"/>
      <c r="F4313" s="83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  <c r="CK4313" s="5"/>
      <c r="CL4313" s="5"/>
      <c r="CM4313" s="5"/>
      <c r="CN4313" s="5"/>
      <c r="CO4313" s="5"/>
      <c r="CP4313" s="5"/>
      <c r="CQ4313" s="5"/>
      <c r="CR4313" s="5"/>
      <c r="CS4313" s="5"/>
    </row>
    <row r="4314" spans="1:97" s="6" customFormat="1" x14ac:dyDescent="0.25">
      <c r="A4314" s="12"/>
      <c r="F4314" s="83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  <c r="CK4314" s="5"/>
      <c r="CL4314" s="5"/>
      <c r="CM4314" s="5"/>
      <c r="CN4314" s="5"/>
      <c r="CO4314" s="5"/>
      <c r="CP4314" s="5"/>
      <c r="CQ4314" s="5"/>
      <c r="CR4314" s="5"/>
      <c r="CS4314" s="5"/>
    </row>
    <row r="4315" spans="1:97" s="6" customFormat="1" x14ac:dyDescent="0.25">
      <c r="A4315" s="12"/>
      <c r="F4315" s="83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  <c r="CK4315" s="5"/>
      <c r="CL4315" s="5"/>
      <c r="CM4315" s="5"/>
      <c r="CN4315" s="5"/>
      <c r="CO4315" s="5"/>
      <c r="CP4315" s="5"/>
      <c r="CQ4315" s="5"/>
      <c r="CR4315" s="5"/>
      <c r="CS4315" s="5"/>
    </row>
    <row r="4316" spans="1:97" s="6" customFormat="1" x14ac:dyDescent="0.25">
      <c r="A4316" s="12"/>
      <c r="F4316" s="83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  <c r="CK4316" s="5"/>
      <c r="CL4316" s="5"/>
      <c r="CM4316" s="5"/>
      <c r="CN4316" s="5"/>
      <c r="CO4316" s="5"/>
      <c r="CP4316" s="5"/>
      <c r="CQ4316" s="5"/>
      <c r="CR4316" s="5"/>
      <c r="CS4316" s="5"/>
    </row>
    <row r="4317" spans="1:97" s="6" customFormat="1" x14ac:dyDescent="0.25">
      <c r="A4317" s="12"/>
      <c r="F4317" s="83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  <c r="CK4317" s="5"/>
      <c r="CL4317" s="5"/>
      <c r="CM4317" s="5"/>
      <c r="CN4317" s="5"/>
      <c r="CO4317" s="5"/>
      <c r="CP4317" s="5"/>
      <c r="CQ4317" s="5"/>
      <c r="CR4317" s="5"/>
      <c r="CS4317" s="5"/>
    </row>
    <row r="4318" spans="1:97" s="6" customFormat="1" x14ac:dyDescent="0.25">
      <c r="A4318" s="12"/>
      <c r="F4318" s="83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  <c r="CK4318" s="5"/>
      <c r="CL4318" s="5"/>
      <c r="CM4318" s="5"/>
      <c r="CN4318" s="5"/>
      <c r="CO4318" s="5"/>
      <c r="CP4318" s="5"/>
      <c r="CQ4318" s="5"/>
      <c r="CR4318" s="5"/>
      <c r="CS4318" s="5"/>
    </row>
    <row r="4319" spans="1:97" s="6" customFormat="1" x14ac:dyDescent="0.25">
      <c r="A4319" s="12"/>
      <c r="F4319" s="83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  <c r="CK4319" s="5"/>
      <c r="CL4319" s="5"/>
      <c r="CM4319" s="5"/>
      <c r="CN4319" s="5"/>
      <c r="CO4319" s="5"/>
      <c r="CP4319" s="5"/>
      <c r="CQ4319" s="5"/>
      <c r="CR4319" s="5"/>
      <c r="CS4319" s="5"/>
    </row>
    <row r="4320" spans="1:97" s="6" customFormat="1" x14ac:dyDescent="0.25">
      <c r="A4320" s="12"/>
      <c r="F4320" s="83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  <c r="CK4320" s="5"/>
      <c r="CL4320" s="5"/>
      <c r="CM4320" s="5"/>
      <c r="CN4320" s="5"/>
      <c r="CO4320" s="5"/>
      <c r="CP4320" s="5"/>
      <c r="CQ4320" s="5"/>
      <c r="CR4320" s="5"/>
      <c r="CS4320" s="5"/>
    </row>
    <row r="4321" spans="1:97" s="6" customFormat="1" x14ac:dyDescent="0.25">
      <c r="A4321" s="12"/>
      <c r="F4321" s="83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  <c r="CK4321" s="5"/>
      <c r="CL4321" s="5"/>
      <c r="CM4321" s="5"/>
      <c r="CN4321" s="5"/>
      <c r="CO4321" s="5"/>
      <c r="CP4321" s="5"/>
      <c r="CQ4321" s="5"/>
      <c r="CR4321" s="5"/>
      <c r="CS4321" s="5"/>
    </row>
    <row r="4322" spans="1:97" s="6" customFormat="1" x14ac:dyDescent="0.25">
      <c r="A4322" s="12"/>
      <c r="F4322" s="83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  <c r="CK4322" s="5"/>
      <c r="CL4322" s="5"/>
      <c r="CM4322" s="5"/>
      <c r="CN4322" s="5"/>
      <c r="CO4322" s="5"/>
      <c r="CP4322" s="5"/>
      <c r="CQ4322" s="5"/>
      <c r="CR4322" s="5"/>
      <c r="CS4322" s="5"/>
    </row>
    <row r="4323" spans="1:97" s="6" customFormat="1" x14ac:dyDescent="0.25">
      <c r="A4323" s="12"/>
      <c r="F4323" s="83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  <c r="BZ4323" s="5"/>
      <c r="CA4323" s="5"/>
      <c r="CB4323" s="5"/>
      <c r="CC4323" s="5"/>
      <c r="CD4323" s="5"/>
      <c r="CE4323" s="5"/>
      <c r="CF4323" s="5"/>
      <c r="CG4323" s="5"/>
      <c r="CH4323" s="5"/>
      <c r="CI4323" s="5"/>
      <c r="CJ4323" s="5"/>
      <c r="CK4323" s="5"/>
      <c r="CL4323" s="5"/>
      <c r="CM4323" s="5"/>
      <c r="CN4323" s="5"/>
      <c r="CO4323" s="5"/>
      <c r="CP4323" s="5"/>
      <c r="CQ4323" s="5"/>
      <c r="CR4323" s="5"/>
      <c r="CS4323" s="5"/>
    </row>
    <row r="4324" spans="1:97" s="6" customFormat="1" x14ac:dyDescent="0.25">
      <c r="A4324" s="12"/>
      <c r="F4324" s="83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  <c r="CI4324" s="5"/>
      <c r="CJ4324" s="5"/>
      <c r="CK4324" s="5"/>
      <c r="CL4324" s="5"/>
      <c r="CM4324" s="5"/>
      <c r="CN4324" s="5"/>
      <c r="CO4324" s="5"/>
      <c r="CP4324" s="5"/>
      <c r="CQ4324" s="5"/>
      <c r="CR4324" s="5"/>
      <c r="CS4324" s="5"/>
    </row>
    <row r="4325" spans="1:97" s="6" customFormat="1" x14ac:dyDescent="0.25">
      <c r="A4325" s="12"/>
      <c r="F4325" s="83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  <c r="BZ4325" s="5"/>
      <c r="CA4325" s="5"/>
      <c r="CB4325" s="5"/>
      <c r="CC4325" s="5"/>
      <c r="CD4325" s="5"/>
      <c r="CE4325" s="5"/>
      <c r="CF4325" s="5"/>
      <c r="CG4325" s="5"/>
      <c r="CH4325" s="5"/>
      <c r="CI4325" s="5"/>
      <c r="CJ4325" s="5"/>
      <c r="CK4325" s="5"/>
      <c r="CL4325" s="5"/>
      <c r="CM4325" s="5"/>
      <c r="CN4325" s="5"/>
      <c r="CO4325" s="5"/>
      <c r="CP4325" s="5"/>
      <c r="CQ4325" s="5"/>
      <c r="CR4325" s="5"/>
      <c r="CS4325" s="5"/>
    </row>
    <row r="4326" spans="1:97" s="6" customFormat="1" x14ac:dyDescent="0.25">
      <c r="A4326" s="12"/>
      <c r="F4326" s="83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  <c r="BZ4326" s="5"/>
      <c r="CA4326" s="5"/>
      <c r="CB4326" s="5"/>
      <c r="CC4326" s="5"/>
      <c r="CD4326" s="5"/>
      <c r="CE4326" s="5"/>
      <c r="CF4326" s="5"/>
      <c r="CG4326" s="5"/>
      <c r="CH4326" s="5"/>
      <c r="CI4326" s="5"/>
      <c r="CJ4326" s="5"/>
      <c r="CK4326" s="5"/>
      <c r="CL4326" s="5"/>
      <c r="CM4326" s="5"/>
      <c r="CN4326" s="5"/>
      <c r="CO4326" s="5"/>
      <c r="CP4326" s="5"/>
      <c r="CQ4326" s="5"/>
      <c r="CR4326" s="5"/>
      <c r="CS4326" s="5"/>
    </row>
    <row r="4327" spans="1:97" s="6" customFormat="1" x14ac:dyDescent="0.25">
      <c r="A4327" s="12"/>
      <c r="F4327" s="83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  <c r="BZ4327" s="5"/>
      <c r="CA4327" s="5"/>
      <c r="CB4327" s="5"/>
      <c r="CC4327" s="5"/>
      <c r="CD4327" s="5"/>
      <c r="CE4327" s="5"/>
      <c r="CF4327" s="5"/>
      <c r="CG4327" s="5"/>
      <c r="CH4327" s="5"/>
      <c r="CI4327" s="5"/>
      <c r="CJ4327" s="5"/>
      <c r="CK4327" s="5"/>
      <c r="CL4327" s="5"/>
      <c r="CM4327" s="5"/>
      <c r="CN4327" s="5"/>
      <c r="CO4327" s="5"/>
      <c r="CP4327" s="5"/>
      <c r="CQ4327" s="5"/>
      <c r="CR4327" s="5"/>
      <c r="CS4327" s="5"/>
    </row>
    <row r="4328" spans="1:97" s="6" customFormat="1" x14ac:dyDescent="0.25">
      <c r="A4328" s="12"/>
      <c r="F4328" s="83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  <c r="BZ4328" s="5"/>
      <c r="CA4328" s="5"/>
      <c r="CB4328" s="5"/>
      <c r="CC4328" s="5"/>
      <c r="CD4328" s="5"/>
      <c r="CE4328" s="5"/>
      <c r="CF4328" s="5"/>
      <c r="CG4328" s="5"/>
      <c r="CH4328" s="5"/>
      <c r="CI4328" s="5"/>
      <c r="CJ4328" s="5"/>
      <c r="CK4328" s="5"/>
      <c r="CL4328" s="5"/>
      <c r="CM4328" s="5"/>
      <c r="CN4328" s="5"/>
      <c r="CO4328" s="5"/>
      <c r="CP4328" s="5"/>
      <c r="CQ4328" s="5"/>
      <c r="CR4328" s="5"/>
      <c r="CS4328" s="5"/>
    </row>
    <row r="4329" spans="1:97" s="6" customFormat="1" x14ac:dyDescent="0.25">
      <c r="A4329" s="12"/>
      <c r="F4329" s="83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  <c r="BZ4329" s="5"/>
      <c r="CA4329" s="5"/>
      <c r="CB4329" s="5"/>
      <c r="CC4329" s="5"/>
      <c r="CD4329" s="5"/>
      <c r="CE4329" s="5"/>
      <c r="CF4329" s="5"/>
      <c r="CG4329" s="5"/>
      <c r="CH4329" s="5"/>
      <c r="CI4329" s="5"/>
      <c r="CJ4329" s="5"/>
      <c r="CK4329" s="5"/>
      <c r="CL4329" s="5"/>
      <c r="CM4329" s="5"/>
      <c r="CN4329" s="5"/>
      <c r="CO4329" s="5"/>
      <c r="CP4329" s="5"/>
      <c r="CQ4329" s="5"/>
      <c r="CR4329" s="5"/>
      <c r="CS4329" s="5"/>
    </row>
    <row r="4330" spans="1:97" s="6" customFormat="1" x14ac:dyDescent="0.25">
      <c r="A4330" s="12"/>
      <c r="F4330" s="83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  <c r="CK4330" s="5"/>
      <c r="CL4330" s="5"/>
      <c r="CM4330" s="5"/>
      <c r="CN4330" s="5"/>
      <c r="CO4330" s="5"/>
      <c r="CP4330" s="5"/>
      <c r="CQ4330" s="5"/>
      <c r="CR4330" s="5"/>
      <c r="CS4330" s="5"/>
    </row>
    <row r="4331" spans="1:97" s="6" customFormat="1" x14ac:dyDescent="0.25">
      <c r="A4331" s="12"/>
      <c r="F4331" s="83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  <c r="BZ4331" s="5"/>
      <c r="CA4331" s="5"/>
      <c r="CB4331" s="5"/>
      <c r="CC4331" s="5"/>
      <c r="CD4331" s="5"/>
      <c r="CE4331" s="5"/>
      <c r="CF4331" s="5"/>
      <c r="CG4331" s="5"/>
      <c r="CH4331" s="5"/>
      <c r="CI4331" s="5"/>
      <c r="CJ4331" s="5"/>
      <c r="CK4331" s="5"/>
      <c r="CL4331" s="5"/>
      <c r="CM4331" s="5"/>
      <c r="CN4331" s="5"/>
      <c r="CO4331" s="5"/>
      <c r="CP4331" s="5"/>
      <c r="CQ4331" s="5"/>
      <c r="CR4331" s="5"/>
      <c r="CS4331" s="5"/>
    </row>
    <row r="4332" spans="1:97" s="6" customFormat="1" x14ac:dyDescent="0.25">
      <c r="A4332" s="12"/>
      <c r="F4332" s="83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  <c r="BZ4332" s="5"/>
      <c r="CA4332" s="5"/>
      <c r="CB4332" s="5"/>
      <c r="CC4332" s="5"/>
      <c r="CD4332" s="5"/>
      <c r="CE4332" s="5"/>
      <c r="CF4332" s="5"/>
      <c r="CG4332" s="5"/>
      <c r="CH4332" s="5"/>
      <c r="CI4332" s="5"/>
      <c r="CJ4332" s="5"/>
      <c r="CK4332" s="5"/>
      <c r="CL4332" s="5"/>
      <c r="CM4332" s="5"/>
      <c r="CN4332" s="5"/>
      <c r="CO4332" s="5"/>
      <c r="CP4332" s="5"/>
      <c r="CQ4332" s="5"/>
      <c r="CR4332" s="5"/>
      <c r="CS4332" s="5"/>
    </row>
    <row r="4333" spans="1:97" s="6" customFormat="1" x14ac:dyDescent="0.25">
      <c r="A4333" s="12"/>
      <c r="F4333" s="83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  <c r="BZ4333" s="5"/>
      <c r="CA4333" s="5"/>
      <c r="CB4333" s="5"/>
      <c r="CC4333" s="5"/>
      <c r="CD4333" s="5"/>
      <c r="CE4333" s="5"/>
      <c r="CF4333" s="5"/>
      <c r="CG4333" s="5"/>
      <c r="CH4333" s="5"/>
      <c r="CI4333" s="5"/>
      <c r="CJ4333" s="5"/>
      <c r="CK4333" s="5"/>
      <c r="CL4333" s="5"/>
      <c r="CM4333" s="5"/>
      <c r="CN4333" s="5"/>
      <c r="CO4333" s="5"/>
      <c r="CP4333" s="5"/>
      <c r="CQ4333" s="5"/>
      <c r="CR4333" s="5"/>
      <c r="CS4333" s="5"/>
    </row>
    <row r="4334" spans="1:97" s="6" customFormat="1" x14ac:dyDescent="0.25">
      <c r="A4334" s="12"/>
      <c r="F4334" s="83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  <c r="BZ4334" s="5"/>
      <c r="CA4334" s="5"/>
      <c r="CB4334" s="5"/>
      <c r="CC4334" s="5"/>
      <c r="CD4334" s="5"/>
      <c r="CE4334" s="5"/>
      <c r="CF4334" s="5"/>
      <c r="CG4334" s="5"/>
      <c r="CH4334" s="5"/>
      <c r="CI4334" s="5"/>
      <c r="CJ4334" s="5"/>
      <c r="CK4334" s="5"/>
      <c r="CL4334" s="5"/>
      <c r="CM4334" s="5"/>
      <c r="CN4334" s="5"/>
      <c r="CO4334" s="5"/>
      <c r="CP4334" s="5"/>
      <c r="CQ4334" s="5"/>
      <c r="CR4334" s="5"/>
      <c r="CS4334" s="5"/>
    </row>
    <row r="4335" spans="1:97" s="6" customFormat="1" x14ac:dyDescent="0.25">
      <c r="A4335" s="12"/>
      <c r="F4335" s="83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  <c r="BZ4335" s="5"/>
      <c r="CA4335" s="5"/>
      <c r="CB4335" s="5"/>
      <c r="CC4335" s="5"/>
      <c r="CD4335" s="5"/>
      <c r="CE4335" s="5"/>
      <c r="CF4335" s="5"/>
      <c r="CG4335" s="5"/>
      <c r="CH4335" s="5"/>
      <c r="CI4335" s="5"/>
      <c r="CJ4335" s="5"/>
      <c r="CK4335" s="5"/>
      <c r="CL4335" s="5"/>
      <c r="CM4335" s="5"/>
      <c r="CN4335" s="5"/>
      <c r="CO4335" s="5"/>
      <c r="CP4335" s="5"/>
      <c r="CQ4335" s="5"/>
      <c r="CR4335" s="5"/>
      <c r="CS4335" s="5"/>
    </row>
    <row r="4336" spans="1:97" s="6" customFormat="1" x14ac:dyDescent="0.25">
      <c r="A4336" s="12"/>
      <c r="F4336" s="83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  <c r="BZ4336" s="5"/>
      <c r="CA4336" s="5"/>
      <c r="CB4336" s="5"/>
      <c r="CC4336" s="5"/>
      <c r="CD4336" s="5"/>
      <c r="CE4336" s="5"/>
      <c r="CF4336" s="5"/>
      <c r="CG4336" s="5"/>
      <c r="CH4336" s="5"/>
      <c r="CI4336" s="5"/>
      <c r="CJ4336" s="5"/>
      <c r="CK4336" s="5"/>
      <c r="CL4336" s="5"/>
      <c r="CM4336" s="5"/>
      <c r="CN4336" s="5"/>
      <c r="CO4336" s="5"/>
      <c r="CP4336" s="5"/>
      <c r="CQ4336" s="5"/>
      <c r="CR4336" s="5"/>
      <c r="CS4336" s="5"/>
    </row>
    <row r="4337" spans="1:97" s="6" customFormat="1" x14ac:dyDescent="0.25">
      <c r="A4337" s="12"/>
      <c r="F4337" s="83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  <c r="BZ4337" s="5"/>
      <c r="CA4337" s="5"/>
      <c r="CB4337" s="5"/>
      <c r="CC4337" s="5"/>
      <c r="CD4337" s="5"/>
      <c r="CE4337" s="5"/>
      <c r="CF4337" s="5"/>
      <c r="CG4337" s="5"/>
      <c r="CH4337" s="5"/>
      <c r="CI4337" s="5"/>
      <c r="CJ4337" s="5"/>
      <c r="CK4337" s="5"/>
      <c r="CL4337" s="5"/>
      <c r="CM4337" s="5"/>
      <c r="CN4337" s="5"/>
      <c r="CO4337" s="5"/>
      <c r="CP4337" s="5"/>
      <c r="CQ4337" s="5"/>
      <c r="CR4337" s="5"/>
      <c r="CS4337" s="5"/>
    </row>
    <row r="4338" spans="1:97" s="6" customFormat="1" x14ac:dyDescent="0.25">
      <c r="A4338" s="12"/>
      <c r="F4338" s="83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  <c r="BZ4338" s="5"/>
      <c r="CA4338" s="5"/>
      <c r="CB4338" s="5"/>
      <c r="CC4338" s="5"/>
      <c r="CD4338" s="5"/>
      <c r="CE4338" s="5"/>
      <c r="CF4338" s="5"/>
      <c r="CG4338" s="5"/>
      <c r="CH4338" s="5"/>
      <c r="CI4338" s="5"/>
      <c r="CJ4338" s="5"/>
      <c r="CK4338" s="5"/>
      <c r="CL4338" s="5"/>
      <c r="CM4338" s="5"/>
      <c r="CN4338" s="5"/>
      <c r="CO4338" s="5"/>
      <c r="CP4338" s="5"/>
      <c r="CQ4338" s="5"/>
      <c r="CR4338" s="5"/>
      <c r="CS4338" s="5"/>
    </row>
    <row r="4339" spans="1:97" s="6" customFormat="1" x14ac:dyDescent="0.25">
      <c r="A4339" s="12"/>
      <c r="F4339" s="83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  <c r="BZ4339" s="5"/>
      <c r="CA4339" s="5"/>
      <c r="CB4339" s="5"/>
      <c r="CC4339" s="5"/>
      <c r="CD4339" s="5"/>
      <c r="CE4339" s="5"/>
      <c r="CF4339" s="5"/>
      <c r="CG4339" s="5"/>
      <c r="CH4339" s="5"/>
      <c r="CI4339" s="5"/>
      <c r="CJ4339" s="5"/>
      <c r="CK4339" s="5"/>
      <c r="CL4339" s="5"/>
      <c r="CM4339" s="5"/>
      <c r="CN4339" s="5"/>
      <c r="CO4339" s="5"/>
      <c r="CP4339" s="5"/>
      <c r="CQ4339" s="5"/>
      <c r="CR4339" s="5"/>
      <c r="CS4339" s="5"/>
    </row>
    <row r="4340" spans="1:97" s="6" customFormat="1" x14ac:dyDescent="0.25">
      <c r="A4340" s="12"/>
      <c r="F4340" s="83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  <c r="BZ4340" s="5"/>
      <c r="CA4340" s="5"/>
      <c r="CB4340" s="5"/>
      <c r="CC4340" s="5"/>
      <c r="CD4340" s="5"/>
      <c r="CE4340" s="5"/>
      <c r="CF4340" s="5"/>
      <c r="CG4340" s="5"/>
      <c r="CH4340" s="5"/>
      <c r="CI4340" s="5"/>
      <c r="CJ4340" s="5"/>
      <c r="CK4340" s="5"/>
      <c r="CL4340" s="5"/>
      <c r="CM4340" s="5"/>
      <c r="CN4340" s="5"/>
      <c r="CO4340" s="5"/>
      <c r="CP4340" s="5"/>
      <c r="CQ4340" s="5"/>
      <c r="CR4340" s="5"/>
      <c r="CS4340" s="5"/>
    </row>
    <row r="4341" spans="1:97" s="6" customFormat="1" x14ac:dyDescent="0.25">
      <c r="A4341" s="12"/>
      <c r="F4341" s="83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  <c r="BZ4341" s="5"/>
      <c r="CA4341" s="5"/>
      <c r="CB4341" s="5"/>
      <c r="CC4341" s="5"/>
      <c r="CD4341" s="5"/>
      <c r="CE4341" s="5"/>
      <c r="CF4341" s="5"/>
      <c r="CG4341" s="5"/>
      <c r="CH4341" s="5"/>
      <c r="CI4341" s="5"/>
      <c r="CJ4341" s="5"/>
      <c r="CK4341" s="5"/>
      <c r="CL4341" s="5"/>
      <c r="CM4341" s="5"/>
      <c r="CN4341" s="5"/>
      <c r="CO4341" s="5"/>
      <c r="CP4341" s="5"/>
      <c r="CQ4341" s="5"/>
      <c r="CR4341" s="5"/>
      <c r="CS4341" s="5"/>
    </row>
    <row r="4342" spans="1:97" s="6" customFormat="1" x14ac:dyDescent="0.25">
      <c r="A4342" s="12"/>
      <c r="F4342" s="83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  <c r="BZ4342" s="5"/>
      <c r="CA4342" s="5"/>
      <c r="CB4342" s="5"/>
      <c r="CC4342" s="5"/>
      <c r="CD4342" s="5"/>
      <c r="CE4342" s="5"/>
      <c r="CF4342" s="5"/>
      <c r="CG4342" s="5"/>
      <c r="CH4342" s="5"/>
      <c r="CI4342" s="5"/>
      <c r="CJ4342" s="5"/>
      <c r="CK4342" s="5"/>
      <c r="CL4342" s="5"/>
      <c r="CM4342" s="5"/>
      <c r="CN4342" s="5"/>
      <c r="CO4342" s="5"/>
      <c r="CP4342" s="5"/>
      <c r="CQ4342" s="5"/>
      <c r="CR4342" s="5"/>
      <c r="CS4342" s="5"/>
    </row>
    <row r="4343" spans="1:97" s="6" customFormat="1" x14ac:dyDescent="0.25">
      <c r="A4343" s="12"/>
      <c r="F4343" s="83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  <c r="BZ4343" s="5"/>
      <c r="CA4343" s="5"/>
      <c r="CB4343" s="5"/>
      <c r="CC4343" s="5"/>
      <c r="CD4343" s="5"/>
      <c r="CE4343" s="5"/>
      <c r="CF4343" s="5"/>
      <c r="CG4343" s="5"/>
      <c r="CH4343" s="5"/>
      <c r="CI4343" s="5"/>
      <c r="CJ4343" s="5"/>
      <c r="CK4343" s="5"/>
      <c r="CL4343" s="5"/>
      <c r="CM4343" s="5"/>
      <c r="CN4343" s="5"/>
      <c r="CO4343" s="5"/>
      <c r="CP4343" s="5"/>
      <c r="CQ4343" s="5"/>
      <c r="CR4343" s="5"/>
      <c r="CS4343" s="5"/>
    </row>
    <row r="4344" spans="1:97" s="6" customFormat="1" x14ac:dyDescent="0.25">
      <c r="A4344" s="12"/>
      <c r="F4344" s="83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  <c r="BZ4344" s="5"/>
      <c r="CA4344" s="5"/>
      <c r="CB4344" s="5"/>
      <c r="CC4344" s="5"/>
      <c r="CD4344" s="5"/>
      <c r="CE4344" s="5"/>
      <c r="CF4344" s="5"/>
      <c r="CG4344" s="5"/>
      <c r="CH4344" s="5"/>
      <c r="CI4344" s="5"/>
      <c r="CJ4344" s="5"/>
      <c r="CK4344" s="5"/>
      <c r="CL4344" s="5"/>
      <c r="CM4344" s="5"/>
      <c r="CN4344" s="5"/>
      <c r="CO4344" s="5"/>
      <c r="CP4344" s="5"/>
      <c r="CQ4344" s="5"/>
      <c r="CR4344" s="5"/>
      <c r="CS4344" s="5"/>
    </row>
    <row r="4345" spans="1:97" s="6" customFormat="1" x14ac:dyDescent="0.25">
      <c r="A4345" s="12"/>
      <c r="F4345" s="83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  <c r="BZ4345" s="5"/>
      <c r="CA4345" s="5"/>
      <c r="CB4345" s="5"/>
      <c r="CC4345" s="5"/>
      <c r="CD4345" s="5"/>
      <c r="CE4345" s="5"/>
      <c r="CF4345" s="5"/>
      <c r="CG4345" s="5"/>
      <c r="CH4345" s="5"/>
      <c r="CI4345" s="5"/>
      <c r="CJ4345" s="5"/>
      <c r="CK4345" s="5"/>
      <c r="CL4345" s="5"/>
      <c r="CM4345" s="5"/>
      <c r="CN4345" s="5"/>
      <c r="CO4345" s="5"/>
      <c r="CP4345" s="5"/>
      <c r="CQ4345" s="5"/>
      <c r="CR4345" s="5"/>
      <c r="CS4345" s="5"/>
    </row>
    <row r="4346" spans="1:97" s="6" customFormat="1" x14ac:dyDescent="0.25">
      <c r="A4346" s="12"/>
      <c r="F4346" s="83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  <c r="BZ4346" s="5"/>
      <c r="CA4346" s="5"/>
      <c r="CB4346" s="5"/>
      <c r="CC4346" s="5"/>
      <c r="CD4346" s="5"/>
      <c r="CE4346" s="5"/>
      <c r="CF4346" s="5"/>
      <c r="CG4346" s="5"/>
      <c r="CH4346" s="5"/>
      <c r="CI4346" s="5"/>
      <c r="CJ4346" s="5"/>
      <c r="CK4346" s="5"/>
      <c r="CL4346" s="5"/>
      <c r="CM4346" s="5"/>
      <c r="CN4346" s="5"/>
      <c r="CO4346" s="5"/>
      <c r="CP4346" s="5"/>
      <c r="CQ4346" s="5"/>
      <c r="CR4346" s="5"/>
      <c r="CS4346" s="5"/>
    </row>
    <row r="4347" spans="1:97" s="6" customFormat="1" x14ac:dyDescent="0.25">
      <c r="A4347" s="12"/>
      <c r="F4347" s="83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  <c r="BZ4347" s="5"/>
      <c r="CA4347" s="5"/>
      <c r="CB4347" s="5"/>
      <c r="CC4347" s="5"/>
      <c r="CD4347" s="5"/>
      <c r="CE4347" s="5"/>
      <c r="CF4347" s="5"/>
      <c r="CG4347" s="5"/>
      <c r="CH4347" s="5"/>
      <c r="CI4347" s="5"/>
      <c r="CJ4347" s="5"/>
      <c r="CK4347" s="5"/>
      <c r="CL4347" s="5"/>
      <c r="CM4347" s="5"/>
      <c r="CN4347" s="5"/>
      <c r="CO4347" s="5"/>
      <c r="CP4347" s="5"/>
      <c r="CQ4347" s="5"/>
      <c r="CR4347" s="5"/>
      <c r="CS4347" s="5"/>
    </row>
    <row r="4348" spans="1:97" s="6" customFormat="1" x14ac:dyDescent="0.25">
      <c r="A4348" s="12"/>
      <c r="F4348" s="83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  <c r="BZ4348" s="5"/>
      <c r="CA4348" s="5"/>
      <c r="CB4348" s="5"/>
      <c r="CC4348" s="5"/>
      <c r="CD4348" s="5"/>
      <c r="CE4348" s="5"/>
      <c r="CF4348" s="5"/>
      <c r="CG4348" s="5"/>
      <c r="CH4348" s="5"/>
      <c r="CI4348" s="5"/>
      <c r="CJ4348" s="5"/>
      <c r="CK4348" s="5"/>
      <c r="CL4348" s="5"/>
      <c r="CM4348" s="5"/>
      <c r="CN4348" s="5"/>
      <c r="CO4348" s="5"/>
      <c r="CP4348" s="5"/>
      <c r="CQ4348" s="5"/>
      <c r="CR4348" s="5"/>
      <c r="CS4348" s="5"/>
    </row>
    <row r="4349" spans="1:97" s="6" customFormat="1" x14ac:dyDescent="0.25">
      <c r="A4349" s="12"/>
      <c r="F4349" s="83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  <c r="BZ4349" s="5"/>
      <c r="CA4349" s="5"/>
      <c r="CB4349" s="5"/>
      <c r="CC4349" s="5"/>
      <c r="CD4349" s="5"/>
      <c r="CE4349" s="5"/>
      <c r="CF4349" s="5"/>
      <c r="CG4349" s="5"/>
      <c r="CH4349" s="5"/>
      <c r="CI4349" s="5"/>
      <c r="CJ4349" s="5"/>
      <c r="CK4349" s="5"/>
      <c r="CL4349" s="5"/>
      <c r="CM4349" s="5"/>
      <c r="CN4349" s="5"/>
      <c r="CO4349" s="5"/>
      <c r="CP4349" s="5"/>
      <c r="CQ4349" s="5"/>
      <c r="CR4349" s="5"/>
      <c r="CS4349" s="5"/>
    </row>
    <row r="4350" spans="1:97" s="6" customFormat="1" x14ac:dyDescent="0.25">
      <c r="A4350" s="12"/>
      <c r="F4350" s="83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  <c r="BZ4350" s="5"/>
      <c r="CA4350" s="5"/>
      <c r="CB4350" s="5"/>
      <c r="CC4350" s="5"/>
      <c r="CD4350" s="5"/>
      <c r="CE4350" s="5"/>
      <c r="CF4350" s="5"/>
      <c r="CG4350" s="5"/>
      <c r="CH4350" s="5"/>
      <c r="CI4350" s="5"/>
      <c r="CJ4350" s="5"/>
      <c r="CK4350" s="5"/>
      <c r="CL4350" s="5"/>
      <c r="CM4350" s="5"/>
      <c r="CN4350" s="5"/>
      <c r="CO4350" s="5"/>
      <c r="CP4350" s="5"/>
      <c r="CQ4350" s="5"/>
      <c r="CR4350" s="5"/>
      <c r="CS4350" s="5"/>
    </row>
    <row r="4351" spans="1:97" s="6" customFormat="1" x14ac:dyDescent="0.25">
      <c r="A4351" s="12"/>
      <c r="F4351" s="83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  <c r="BZ4351" s="5"/>
      <c r="CA4351" s="5"/>
      <c r="CB4351" s="5"/>
      <c r="CC4351" s="5"/>
      <c r="CD4351" s="5"/>
      <c r="CE4351" s="5"/>
      <c r="CF4351" s="5"/>
      <c r="CG4351" s="5"/>
      <c r="CH4351" s="5"/>
      <c r="CI4351" s="5"/>
      <c r="CJ4351" s="5"/>
      <c r="CK4351" s="5"/>
      <c r="CL4351" s="5"/>
      <c r="CM4351" s="5"/>
      <c r="CN4351" s="5"/>
      <c r="CO4351" s="5"/>
      <c r="CP4351" s="5"/>
      <c r="CQ4351" s="5"/>
      <c r="CR4351" s="5"/>
      <c r="CS4351" s="5"/>
    </row>
    <row r="4352" spans="1:97" s="6" customFormat="1" x14ac:dyDescent="0.25">
      <c r="A4352" s="12"/>
      <c r="F4352" s="83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  <c r="BZ4352" s="5"/>
      <c r="CA4352" s="5"/>
      <c r="CB4352" s="5"/>
      <c r="CC4352" s="5"/>
      <c r="CD4352" s="5"/>
      <c r="CE4352" s="5"/>
      <c r="CF4352" s="5"/>
      <c r="CG4352" s="5"/>
      <c r="CH4352" s="5"/>
      <c r="CI4352" s="5"/>
      <c r="CJ4352" s="5"/>
      <c r="CK4352" s="5"/>
      <c r="CL4352" s="5"/>
      <c r="CM4352" s="5"/>
      <c r="CN4352" s="5"/>
      <c r="CO4352" s="5"/>
      <c r="CP4352" s="5"/>
      <c r="CQ4352" s="5"/>
      <c r="CR4352" s="5"/>
      <c r="CS4352" s="5"/>
    </row>
    <row r="4353" spans="1:97" s="6" customFormat="1" x14ac:dyDescent="0.25">
      <c r="A4353" s="12"/>
      <c r="F4353" s="83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  <c r="BZ4353" s="5"/>
      <c r="CA4353" s="5"/>
      <c r="CB4353" s="5"/>
      <c r="CC4353" s="5"/>
      <c r="CD4353" s="5"/>
      <c r="CE4353" s="5"/>
      <c r="CF4353" s="5"/>
      <c r="CG4353" s="5"/>
      <c r="CH4353" s="5"/>
      <c r="CI4353" s="5"/>
      <c r="CJ4353" s="5"/>
      <c r="CK4353" s="5"/>
      <c r="CL4353" s="5"/>
      <c r="CM4353" s="5"/>
      <c r="CN4353" s="5"/>
      <c r="CO4353" s="5"/>
      <c r="CP4353" s="5"/>
      <c r="CQ4353" s="5"/>
      <c r="CR4353" s="5"/>
      <c r="CS4353" s="5"/>
    </row>
    <row r="4354" spans="1:97" s="6" customFormat="1" x14ac:dyDescent="0.25">
      <c r="A4354" s="12"/>
      <c r="F4354" s="83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  <c r="BZ4354" s="5"/>
      <c r="CA4354" s="5"/>
      <c r="CB4354" s="5"/>
      <c r="CC4354" s="5"/>
      <c r="CD4354" s="5"/>
      <c r="CE4354" s="5"/>
      <c r="CF4354" s="5"/>
      <c r="CG4354" s="5"/>
      <c r="CH4354" s="5"/>
      <c r="CI4354" s="5"/>
      <c r="CJ4354" s="5"/>
      <c r="CK4354" s="5"/>
      <c r="CL4354" s="5"/>
      <c r="CM4354" s="5"/>
      <c r="CN4354" s="5"/>
      <c r="CO4354" s="5"/>
      <c r="CP4354" s="5"/>
      <c r="CQ4354" s="5"/>
      <c r="CR4354" s="5"/>
      <c r="CS4354" s="5"/>
    </row>
    <row r="4355" spans="1:97" s="6" customFormat="1" x14ac:dyDescent="0.25">
      <c r="A4355" s="12"/>
      <c r="F4355" s="83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  <c r="BZ4355" s="5"/>
      <c r="CA4355" s="5"/>
      <c r="CB4355" s="5"/>
      <c r="CC4355" s="5"/>
      <c r="CD4355" s="5"/>
      <c r="CE4355" s="5"/>
      <c r="CF4355" s="5"/>
      <c r="CG4355" s="5"/>
      <c r="CH4355" s="5"/>
      <c r="CI4355" s="5"/>
      <c r="CJ4355" s="5"/>
      <c r="CK4355" s="5"/>
      <c r="CL4355" s="5"/>
      <c r="CM4355" s="5"/>
      <c r="CN4355" s="5"/>
      <c r="CO4355" s="5"/>
      <c r="CP4355" s="5"/>
      <c r="CQ4355" s="5"/>
      <c r="CR4355" s="5"/>
      <c r="CS4355" s="5"/>
    </row>
    <row r="4356" spans="1:97" s="6" customFormat="1" x14ac:dyDescent="0.25">
      <c r="A4356" s="12"/>
      <c r="F4356" s="83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  <c r="BZ4356" s="5"/>
      <c r="CA4356" s="5"/>
      <c r="CB4356" s="5"/>
      <c r="CC4356" s="5"/>
      <c r="CD4356" s="5"/>
      <c r="CE4356" s="5"/>
      <c r="CF4356" s="5"/>
      <c r="CG4356" s="5"/>
      <c r="CH4356" s="5"/>
      <c r="CI4356" s="5"/>
      <c r="CJ4356" s="5"/>
      <c r="CK4356" s="5"/>
      <c r="CL4356" s="5"/>
      <c r="CM4356" s="5"/>
      <c r="CN4356" s="5"/>
      <c r="CO4356" s="5"/>
      <c r="CP4356" s="5"/>
      <c r="CQ4356" s="5"/>
      <c r="CR4356" s="5"/>
      <c r="CS4356" s="5"/>
    </row>
    <row r="4357" spans="1:97" s="6" customFormat="1" x14ac:dyDescent="0.25">
      <c r="A4357" s="12"/>
      <c r="F4357" s="83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  <c r="BZ4357" s="5"/>
      <c r="CA4357" s="5"/>
      <c r="CB4357" s="5"/>
      <c r="CC4357" s="5"/>
      <c r="CD4357" s="5"/>
      <c r="CE4357" s="5"/>
      <c r="CF4357" s="5"/>
      <c r="CG4357" s="5"/>
      <c r="CH4357" s="5"/>
      <c r="CI4357" s="5"/>
      <c r="CJ4357" s="5"/>
      <c r="CK4357" s="5"/>
      <c r="CL4357" s="5"/>
      <c r="CM4357" s="5"/>
      <c r="CN4357" s="5"/>
      <c r="CO4357" s="5"/>
      <c r="CP4357" s="5"/>
      <c r="CQ4357" s="5"/>
      <c r="CR4357" s="5"/>
      <c r="CS4357" s="5"/>
    </row>
    <row r="4358" spans="1:97" s="6" customFormat="1" x14ac:dyDescent="0.25">
      <c r="A4358" s="12"/>
      <c r="F4358" s="83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  <c r="BZ4358" s="5"/>
      <c r="CA4358" s="5"/>
      <c r="CB4358" s="5"/>
      <c r="CC4358" s="5"/>
      <c r="CD4358" s="5"/>
      <c r="CE4358" s="5"/>
      <c r="CF4358" s="5"/>
      <c r="CG4358" s="5"/>
      <c r="CH4358" s="5"/>
      <c r="CI4358" s="5"/>
      <c r="CJ4358" s="5"/>
      <c r="CK4358" s="5"/>
      <c r="CL4358" s="5"/>
      <c r="CM4358" s="5"/>
      <c r="CN4358" s="5"/>
      <c r="CO4358" s="5"/>
      <c r="CP4358" s="5"/>
      <c r="CQ4358" s="5"/>
      <c r="CR4358" s="5"/>
      <c r="CS4358" s="5"/>
    </row>
    <row r="4359" spans="1:97" s="6" customFormat="1" x14ac:dyDescent="0.25">
      <c r="A4359" s="12"/>
      <c r="F4359" s="83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  <c r="BZ4359" s="5"/>
      <c r="CA4359" s="5"/>
      <c r="CB4359" s="5"/>
      <c r="CC4359" s="5"/>
      <c r="CD4359" s="5"/>
      <c r="CE4359" s="5"/>
      <c r="CF4359" s="5"/>
      <c r="CG4359" s="5"/>
      <c r="CH4359" s="5"/>
      <c r="CI4359" s="5"/>
      <c r="CJ4359" s="5"/>
      <c r="CK4359" s="5"/>
      <c r="CL4359" s="5"/>
      <c r="CM4359" s="5"/>
      <c r="CN4359" s="5"/>
      <c r="CO4359" s="5"/>
      <c r="CP4359" s="5"/>
      <c r="CQ4359" s="5"/>
      <c r="CR4359" s="5"/>
      <c r="CS4359" s="5"/>
    </row>
    <row r="4360" spans="1:97" s="6" customFormat="1" x14ac:dyDescent="0.25">
      <c r="A4360" s="12"/>
      <c r="F4360" s="83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  <c r="BZ4360" s="5"/>
      <c r="CA4360" s="5"/>
      <c r="CB4360" s="5"/>
      <c r="CC4360" s="5"/>
      <c r="CD4360" s="5"/>
      <c r="CE4360" s="5"/>
      <c r="CF4360" s="5"/>
      <c r="CG4360" s="5"/>
      <c r="CH4360" s="5"/>
      <c r="CI4360" s="5"/>
      <c r="CJ4360" s="5"/>
      <c r="CK4360" s="5"/>
      <c r="CL4360" s="5"/>
      <c r="CM4360" s="5"/>
      <c r="CN4360" s="5"/>
      <c r="CO4360" s="5"/>
      <c r="CP4360" s="5"/>
      <c r="CQ4360" s="5"/>
      <c r="CR4360" s="5"/>
      <c r="CS4360" s="5"/>
    </row>
    <row r="4361" spans="1:97" s="6" customFormat="1" x14ac:dyDescent="0.25">
      <c r="A4361" s="12"/>
      <c r="F4361" s="83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  <c r="BZ4361" s="5"/>
      <c r="CA4361" s="5"/>
      <c r="CB4361" s="5"/>
      <c r="CC4361" s="5"/>
      <c r="CD4361" s="5"/>
      <c r="CE4361" s="5"/>
      <c r="CF4361" s="5"/>
      <c r="CG4361" s="5"/>
      <c r="CH4361" s="5"/>
      <c r="CI4361" s="5"/>
      <c r="CJ4361" s="5"/>
      <c r="CK4361" s="5"/>
      <c r="CL4361" s="5"/>
      <c r="CM4361" s="5"/>
      <c r="CN4361" s="5"/>
      <c r="CO4361" s="5"/>
      <c r="CP4361" s="5"/>
      <c r="CQ4361" s="5"/>
      <c r="CR4361" s="5"/>
      <c r="CS4361" s="5"/>
    </row>
    <row r="4362" spans="1:97" s="6" customFormat="1" x14ac:dyDescent="0.25">
      <c r="A4362" s="12"/>
      <c r="F4362" s="83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  <c r="BZ4362" s="5"/>
      <c r="CA4362" s="5"/>
      <c r="CB4362" s="5"/>
      <c r="CC4362" s="5"/>
      <c r="CD4362" s="5"/>
      <c r="CE4362" s="5"/>
      <c r="CF4362" s="5"/>
      <c r="CG4362" s="5"/>
      <c r="CH4362" s="5"/>
      <c r="CI4362" s="5"/>
      <c r="CJ4362" s="5"/>
      <c r="CK4362" s="5"/>
      <c r="CL4362" s="5"/>
      <c r="CM4362" s="5"/>
      <c r="CN4362" s="5"/>
      <c r="CO4362" s="5"/>
      <c r="CP4362" s="5"/>
      <c r="CQ4362" s="5"/>
      <c r="CR4362" s="5"/>
      <c r="CS4362" s="5"/>
    </row>
    <row r="4363" spans="1:97" s="6" customFormat="1" x14ac:dyDescent="0.25">
      <c r="A4363" s="12"/>
      <c r="F4363" s="83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  <c r="CK4363" s="5"/>
      <c r="CL4363" s="5"/>
      <c r="CM4363" s="5"/>
      <c r="CN4363" s="5"/>
      <c r="CO4363" s="5"/>
      <c r="CP4363" s="5"/>
      <c r="CQ4363" s="5"/>
      <c r="CR4363" s="5"/>
      <c r="CS4363" s="5"/>
    </row>
    <row r="4364" spans="1:97" s="6" customFormat="1" x14ac:dyDescent="0.25">
      <c r="A4364" s="12"/>
      <c r="F4364" s="83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  <c r="CI4364" s="5"/>
      <c r="CJ4364" s="5"/>
      <c r="CK4364" s="5"/>
      <c r="CL4364" s="5"/>
      <c r="CM4364" s="5"/>
      <c r="CN4364" s="5"/>
      <c r="CO4364" s="5"/>
      <c r="CP4364" s="5"/>
      <c r="CQ4364" s="5"/>
      <c r="CR4364" s="5"/>
      <c r="CS4364" s="5"/>
    </row>
    <row r="4365" spans="1:97" s="6" customFormat="1" x14ac:dyDescent="0.25">
      <c r="A4365" s="12"/>
      <c r="F4365" s="83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  <c r="BZ4365" s="5"/>
      <c r="CA4365" s="5"/>
      <c r="CB4365" s="5"/>
      <c r="CC4365" s="5"/>
      <c r="CD4365" s="5"/>
      <c r="CE4365" s="5"/>
      <c r="CF4365" s="5"/>
      <c r="CG4365" s="5"/>
      <c r="CH4365" s="5"/>
      <c r="CI4365" s="5"/>
      <c r="CJ4365" s="5"/>
      <c r="CK4365" s="5"/>
      <c r="CL4365" s="5"/>
      <c r="CM4365" s="5"/>
      <c r="CN4365" s="5"/>
      <c r="CO4365" s="5"/>
      <c r="CP4365" s="5"/>
      <c r="CQ4365" s="5"/>
      <c r="CR4365" s="5"/>
      <c r="CS4365" s="5"/>
    </row>
    <row r="4366" spans="1:97" s="6" customFormat="1" x14ac:dyDescent="0.25">
      <c r="A4366" s="12"/>
      <c r="F4366" s="83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  <c r="BZ4366" s="5"/>
      <c r="CA4366" s="5"/>
      <c r="CB4366" s="5"/>
      <c r="CC4366" s="5"/>
      <c r="CD4366" s="5"/>
      <c r="CE4366" s="5"/>
      <c r="CF4366" s="5"/>
      <c r="CG4366" s="5"/>
      <c r="CH4366" s="5"/>
      <c r="CI4366" s="5"/>
      <c r="CJ4366" s="5"/>
      <c r="CK4366" s="5"/>
      <c r="CL4366" s="5"/>
      <c r="CM4366" s="5"/>
      <c r="CN4366" s="5"/>
      <c r="CO4366" s="5"/>
      <c r="CP4366" s="5"/>
      <c r="CQ4366" s="5"/>
      <c r="CR4366" s="5"/>
      <c r="CS4366" s="5"/>
    </row>
    <row r="4367" spans="1:97" s="6" customFormat="1" x14ac:dyDescent="0.25">
      <c r="A4367" s="12"/>
      <c r="F4367" s="83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  <c r="BZ4367" s="5"/>
      <c r="CA4367" s="5"/>
      <c r="CB4367" s="5"/>
      <c r="CC4367" s="5"/>
      <c r="CD4367" s="5"/>
      <c r="CE4367" s="5"/>
      <c r="CF4367" s="5"/>
      <c r="CG4367" s="5"/>
      <c r="CH4367" s="5"/>
      <c r="CI4367" s="5"/>
      <c r="CJ4367" s="5"/>
      <c r="CK4367" s="5"/>
      <c r="CL4367" s="5"/>
      <c r="CM4367" s="5"/>
      <c r="CN4367" s="5"/>
      <c r="CO4367" s="5"/>
      <c r="CP4367" s="5"/>
      <c r="CQ4367" s="5"/>
      <c r="CR4367" s="5"/>
      <c r="CS4367" s="5"/>
    </row>
    <row r="4368" spans="1:97" s="6" customFormat="1" x14ac:dyDescent="0.25">
      <c r="A4368" s="12"/>
      <c r="F4368" s="83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  <c r="CI4368" s="5"/>
      <c r="CJ4368" s="5"/>
      <c r="CK4368" s="5"/>
      <c r="CL4368" s="5"/>
      <c r="CM4368" s="5"/>
      <c r="CN4368" s="5"/>
      <c r="CO4368" s="5"/>
      <c r="CP4368" s="5"/>
      <c r="CQ4368" s="5"/>
      <c r="CR4368" s="5"/>
      <c r="CS4368" s="5"/>
    </row>
    <row r="4369" spans="1:97" s="6" customFormat="1" x14ac:dyDescent="0.25">
      <c r="A4369" s="12"/>
      <c r="F4369" s="83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  <c r="BZ4369" s="5"/>
      <c r="CA4369" s="5"/>
      <c r="CB4369" s="5"/>
      <c r="CC4369" s="5"/>
      <c r="CD4369" s="5"/>
      <c r="CE4369" s="5"/>
      <c r="CF4369" s="5"/>
      <c r="CG4369" s="5"/>
      <c r="CH4369" s="5"/>
      <c r="CI4369" s="5"/>
      <c r="CJ4369" s="5"/>
      <c r="CK4369" s="5"/>
      <c r="CL4369" s="5"/>
      <c r="CM4369" s="5"/>
      <c r="CN4369" s="5"/>
      <c r="CO4369" s="5"/>
      <c r="CP4369" s="5"/>
      <c r="CQ4369" s="5"/>
      <c r="CR4369" s="5"/>
      <c r="CS4369" s="5"/>
    </row>
    <row r="4370" spans="1:97" s="6" customFormat="1" x14ac:dyDescent="0.25">
      <c r="A4370" s="12"/>
      <c r="F4370" s="83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  <c r="BZ4370" s="5"/>
      <c r="CA4370" s="5"/>
      <c r="CB4370" s="5"/>
      <c r="CC4370" s="5"/>
      <c r="CD4370" s="5"/>
      <c r="CE4370" s="5"/>
      <c r="CF4370" s="5"/>
      <c r="CG4370" s="5"/>
      <c r="CH4370" s="5"/>
      <c r="CI4370" s="5"/>
      <c r="CJ4370" s="5"/>
      <c r="CK4370" s="5"/>
      <c r="CL4370" s="5"/>
      <c r="CM4370" s="5"/>
      <c r="CN4370" s="5"/>
      <c r="CO4370" s="5"/>
      <c r="CP4370" s="5"/>
      <c r="CQ4370" s="5"/>
      <c r="CR4370" s="5"/>
      <c r="CS4370" s="5"/>
    </row>
    <row r="4371" spans="1:97" s="6" customFormat="1" x14ac:dyDescent="0.25">
      <c r="A4371" s="12"/>
      <c r="F4371" s="83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  <c r="BZ4371" s="5"/>
      <c r="CA4371" s="5"/>
      <c r="CB4371" s="5"/>
      <c r="CC4371" s="5"/>
      <c r="CD4371" s="5"/>
      <c r="CE4371" s="5"/>
      <c r="CF4371" s="5"/>
      <c r="CG4371" s="5"/>
      <c r="CH4371" s="5"/>
      <c r="CI4371" s="5"/>
      <c r="CJ4371" s="5"/>
      <c r="CK4371" s="5"/>
      <c r="CL4371" s="5"/>
      <c r="CM4371" s="5"/>
      <c r="CN4371" s="5"/>
      <c r="CO4371" s="5"/>
      <c r="CP4371" s="5"/>
      <c r="CQ4371" s="5"/>
      <c r="CR4371" s="5"/>
      <c r="CS4371" s="5"/>
    </row>
    <row r="4372" spans="1:97" s="6" customFormat="1" x14ac:dyDescent="0.25">
      <c r="A4372" s="12"/>
      <c r="F4372" s="83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  <c r="BZ4372" s="5"/>
      <c r="CA4372" s="5"/>
      <c r="CB4372" s="5"/>
      <c r="CC4372" s="5"/>
      <c r="CD4372" s="5"/>
      <c r="CE4372" s="5"/>
      <c r="CF4372" s="5"/>
      <c r="CG4372" s="5"/>
      <c r="CH4372" s="5"/>
      <c r="CI4372" s="5"/>
      <c r="CJ4372" s="5"/>
      <c r="CK4372" s="5"/>
      <c r="CL4372" s="5"/>
      <c r="CM4372" s="5"/>
      <c r="CN4372" s="5"/>
      <c r="CO4372" s="5"/>
      <c r="CP4372" s="5"/>
      <c r="CQ4372" s="5"/>
      <c r="CR4372" s="5"/>
      <c r="CS4372" s="5"/>
    </row>
    <row r="4373" spans="1:97" s="6" customFormat="1" x14ac:dyDescent="0.25">
      <c r="A4373" s="12"/>
      <c r="F4373" s="83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  <c r="BZ4373" s="5"/>
      <c r="CA4373" s="5"/>
      <c r="CB4373" s="5"/>
      <c r="CC4373" s="5"/>
      <c r="CD4373" s="5"/>
      <c r="CE4373" s="5"/>
      <c r="CF4373" s="5"/>
      <c r="CG4373" s="5"/>
      <c r="CH4373" s="5"/>
      <c r="CI4373" s="5"/>
      <c r="CJ4373" s="5"/>
      <c r="CK4373" s="5"/>
      <c r="CL4373" s="5"/>
      <c r="CM4373" s="5"/>
      <c r="CN4373" s="5"/>
      <c r="CO4373" s="5"/>
      <c r="CP4373" s="5"/>
      <c r="CQ4373" s="5"/>
      <c r="CR4373" s="5"/>
      <c r="CS4373" s="5"/>
    </row>
    <row r="4374" spans="1:97" s="6" customFormat="1" x14ac:dyDescent="0.25">
      <c r="A4374" s="12"/>
      <c r="F4374" s="83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  <c r="BZ4374" s="5"/>
      <c r="CA4374" s="5"/>
      <c r="CB4374" s="5"/>
      <c r="CC4374" s="5"/>
      <c r="CD4374" s="5"/>
      <c r="CE4374" s="5"/>
      <c r="CF4374" s="5"/>
      <c r="CG4374" s="5"/>
      <c r="CH4374" s="5"/>
      <c r="CI4374" s="5"/>
      <c r="CJ4374" s="5"/>
      <c r="CK4374" s="5"/>
      <c r="CL4374" s="5"/>
      <c r="CM4374" s="5"/>
      <c r="CN4374" s="5"/>
      <c r="CO4374" s="5"/>
      <c r="CP4374" s="5"/>
      <c r="CQ4374" s="5"/>
      <c r="CR4374" s="5"/>
      <c r="CS4374" s="5"/>
    </row>
    <row r="4375" spans="1:97" s="6" customFormat="1" x14ac:dyDescent="0.25">
      <c r="A4375" s="12"/>
      <c r="F4375" s="83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  <c r="BZ4375" s="5"/>
      <c r="CA4375" s="5"/>
      <c r="CB4375" s="5"/>
      <c r="CC4375" s="5"/>
      <c r="CD4375" s="5"/>
      <c r="CE4375" s="5"/>
      <c r="CF4375" s="5"/>
      <c r="CG4375" s="5"/>
      <c r="CH4375" s="5"/>
      <c r="CI4375" s="5"/>
      <c r="CJ4375" s="5"/>
      <c r="CK4375" s="5"/>
      <c r="CL4375" s="5"/>
      <c r="CM4375" s="5"/>
      <c r="CN4375" s="5"/>
      <c r="CO4375" s="5"/>
      <c r="CP4375" s="5"/>
      <c r="CQ4375" s="5"/>
      <c r="CR4375" s="5"/>
      <c r="CS4375" s="5"/>
    </row>
    <row r="4376" spans="1:97" s="6" customFormat="1" x14ac:dyDescent="0.25">
      <c r="A4376" s="12"/>
      <c r="F4376" s="83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  <c r="CI4376" s="5"/>
      <c r="CJ4376" s="5"/>
      <c r="CK4376" s="5"/>
      <c r="CL4376" s="5"/>
      <c r="CM4376" s="5"/>
      <c r="CN4376" s="5"/>
      <c r="CO4376" s="5"/>
      <c r="CP4376" s="5"/>
      <c r="CQ4376" s="5"/>
      <c r="CR4376" s="5"/>
      <c r="CS4376" s="5"/>
    </row>
    <row r="4377" spans="1:97" s="6" customFormat="1" x14ac:dyDescent="0.25">
      <c r="A4377" s="12"/>
      <c r="F4377" s="83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  <c r="BZ4377" s="5"/>
      <c r="CA4377" s="5"/>
      <c r="CB4377" s="5"/>
      <c r="CC4377" s="5"/>
      <c r="CD4377" s="5"/>
      <c r="CE4377" s="5"/>
      <c r="CF4377" s="5"/>
      <c r="CG4377" s="5"/>
      <c r="CH4377" s="5"/>
      <c r="CI4377" s="5"/>
      <c r="CJ4377" s="5"/>
      <c r="CK4377" s="5"/>
      <c r="CL4377" s="5"/>
      <c r="CM4377" s="5"/>
      <c r="CN4377" s="5"/>
      <c r="CO4377" s="5"/>
      <c r="CP4377" s="5"/>
      <c r="CQ4377" s="5"/>
      <c r="CR4377" s="5"/>
      <c r="CS4377" s="5"/>
    </row>
    <row r="4378" spans="1:97" s="6" customFormat="1" x14ac:dyDescent="0.25">
      <c r="A4378" s="12"/>
      <c r="F4378" s="83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  <c r="BZ4378" s="5"/>
      <c r="CA4378" s="5"/>
      <c r="CB4378" s="5"/>
      <c r="CC4378" s="5"/>
      <c r="CD4378" s="5"/>
      <c r="CE4378" s="5"/>
      <c r="CF4378" s="5"/>
      <c r="CG4378" s="5"/>
      <c r="CH4378" s="5"/>
      <c r="CI4378" s="5"/>
      <c r="CJ4378" s="5"/>
      <c r="CK4378" s="5"/>
      <c r="CL4378" s="5"/>
      <c r="CM4378" s="5"/>
      <c r="CN4378" s="5"/>
      <c r="CO4378" s="5"/>
      <c r="CP4378" s="5"/>
      <c r="CQ4378" s="5"/>
      <c r="CR4378" s="5"/>
      <c r="CS4378" s="5"/>
    </row>
    <row r="4379" spans="1:97" s="6" customFormat="1" x14ac:dyDescent="0.25">
      <c r="A4379" s="12"/>
      <c r="F4379" s="83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  <c r="BZ4379" s="5"/>
      <c r="CA4379" s="5"/>
      <c r="CB4379" s="5"/>
      <c r="CC4379" s="5"/>
      <c r="CD4379" s="5"/>
      <c r="CE4379" s="5"/>
      <c r="CF4379" s="5"/>
      <c r="CG4379" s="5"/>
      <c r="CH4379" s="5"/>
      <c r="CI4379" s="5"/>
      <c r="CJ4379" s="5"/>
      <c r="CK4379" s="5"/>
      <c r="CL4379" s="5"/>
      <c r="CM4379" s="5"/>
      <c r="CN4379" s="5"/>
      <c r="CO4379" s="5"/>
      <c r="CP4379" s="5"/>
      <c r="CQ4379" s="5"/>
      <c r="CR4379" s="5"/>
      <c r="CS4379" s="5"/>
    </row>
    <row r="4380" spans="1:97" s="6" customFormat="1" x14ac:dyDescent="0.25">
      <c r="A4380" s="12"/>
      <c r="F4380" s="83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  <c r="CI4380" s="5"/>
      <c r="CJ4380" s="5"/>
      <c r="CK4380" s="5"/>
      <c r="CL4380" s="5"/>
      <c r="CM4380" s="5"/>
      <c r="CN4380" s="5"/>
      <c r="CO4380" s="5"/>
      <c r="CP4380" s="5"/>
      <c r="CQ4380" s="5"/>
      <c r="CR4380" s="5"/>
      <c r="CS4380" s="5"/>
    </row>
    <row r="4381" spans="1:97" s="6" customFormat="1" x14ac:dyDescent="0.25">
      <c r="A4381" s="12"/>
      <c r="F4381" s="83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  <c r="BZ4381" s="5"/>
      <c r="CA4381" s="5"/>
      <c r="CB4381" s="5"/>
      <c r="CC4381" s="5"/>
      <c r="CD4381" s="5"/>
      <c r="CE4381" s="5"/>
      <c r="CF4381" s="5"/>
      <c r="CG4381" s="5"/>
      <c r="CH4381" s="5"/>
      <c r="CI4381" s="5"/>
      <c r="CJ4381" s="5"/>
      <c r="CK4381" s="5"/>
      <c r="CL4381" s="5"/>
      <c r="CM4381" s="5"/>
      <c r="CN4381" s="5"/>
      <c r="CO4381" s="5"/>
      <c r="CP4381" s="5"/>
      <c r="CQ4381" s="5"/>
      <c r="CR4381" s="5"/>
      <c r="CS4381" s="5"/>
    </row>
    <row r="4382" spans="1:97" s="6" customFormat="1" x14ac:dyDescent="0.25">
      <c r="A4382" s="12"/>
      <c r="F4382" s="83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  <c r="BZ4382" s="5"/>
      <c r="CA4382" s="5"/>
      <c r="CB4382" s="5"/>
      <c r="CC4382" s="5"/>
      <c r="CD4382" s="5"/>
      <c r="CE4382" s="5"/>
      <c r="CF4382" s="5"/>
      <c r="CG4382" s="5"/>
      <c r="CH4382" s="5"/>
      <c r="CI4382" s="5"/>
      <c r="CJ4382" s="5"/>
      <c r="CK4382" s="5"/>
      <c r="CL4382" s="5"/>
      <c r="CM4382" s="5"/>
      <c r="CN4382" s="5"/>
      <c r="CO4382" s="5"/>
      <c r="CP4382" s="5"/>
      <c r="CQ4382" s="5"/>
      <c r="CR4382" s="5"/>
      <c r="CS4382" s="5"/>
    </row>
    <row r="4383" spans="1:97" s="6" customFormat="1" x14ac:dyDescent="0.25">
      <c r="A4383" s="12"/>
      <c r="F4383" s="83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  <c r="BZ4383" s="5"/>
      <c r="CA4383" s="5"/>
      <c r="CB4383" s="5"/>
      <c r="CC4383" s="5"/>
      <c r="CD4383" s="5"/>
      <c r="CE4383" s="5"/>
      <c r="CF4383" s="5"/>
      <c r="CG4383" s="5"/>
      <c r="CH4383" s="5"/>
      <c r="CI4383" s="5"/>
      <c r="CJ4383" s="5"/>
      <c r="CK4383" s="5"/>
      <c r="CL4383" s="5"/>
      <c r="CM4383" s="5"/>
      <c r="CN4383" s="5"/>
      <c r="CO4383" s="5"/>
      <c r="CP4383" s="5"/>
      <c r="CQ4383" s="5"/>
      <c r="CR4383" s="5"/>
      <c r="CS4383" s="5"/>
    </row>
    <row r="4384" spans="1:97" s="6" customFormat="1" x14ac:dyDescent="0.25">
      <c r="A4384" s="12"/>
      <c r="F4384" s="83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  <c r="CK4384" s="5"/>
      <c r="CL4384" s="5"/>
      <c r="CM4384" s="5"/>
      <c r="CN4384" s="5"/>
      <c r="CO4384" s="5"/>
      <c r="CP4384" s="5"/>
      <c r="CQ4384" s="5"/>
      <c r="CR4384" s="5"/>
      <c r="CS4384" s="5"/>
    </row>
    <row r="4385" spans="1:97" s="6" customFormat="1" x14ac:dyDescent="0.25">
      <c r="A4385" s="12"/>
      <c r="F4385" s="83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  <c r="BZ4385" s="5"/>
      <c r="CA4385" s="5"/>
      <c r="CB4385" s="5"/>
      <c r="CC4385" s="5"/>
      <c r="CD4385" s="5"/>
      <c r="CE4385" s="5"/>
      <c r="CF4385" s="5"/>
      <c r="CG4385" s="5"/>
      <c r="CH4385" s="5"/>
      <c r="CI4385" s="5"/>
      <c r="CJ4385" s="5"/>
      <c r="CK4385" s="5"/>
      <c r="CL4385" s="5"/>
      <c r="CM4385" s="5"/>
      <c r="CN4385" s="5"/>
      <c r="CO4385" s="5"/>
      <c r="CP4385" s="5"/>
      <c r="CQ4385" s="5"/>
      <c r="CR4385" s="5"/>
      <c r="CS4385" s="5"/>
    </row>
    <row r="4386" spans="1:97" s="6" customFormat="1" x14ac:dyDescent="0.25">
      <c r="A4386" s="12"/>
      <c r="F4386" s="83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  <c r="BZ4386" s="5"/>
      <c r="CA4386" s="5"/>
      <c r="CB4386" s="5"/>
      <c r="CC4386" s="5"/>
      <c r="CD4386" s="5"/>
      <c r="CE4386" s="5"/>
      <c r="CF4386" s="5"/>
      <c r="CG4386" s="5"/>
      <c r="CH4386" s="5"/>
      <c r="CI4386" s="5"/>
      <c r="CJ4386" s="5"/>
      <c r="CK4386" s="5"/>
      <c r="CL4386" s="5"/>
      <c r="CM4386" s="5"/>
      <c r="CN4386" s="5"/>
      <c r="CO4386" s="5"/>
      <c r="CP4386" s="5"/>
      <c r="CQ4386" s="5"/>
      <c r="CR4386" s="5"/>
      <c r="CS4386" s="5"/>
    </row>
    <row r="4387" spans="1:97" s="6" customFormat="1" x14ac:dyDescent="0.25">
      <c r="A4387" s="12"/>
      <c r="F4387" s="83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  <c r="BZ4387" s="5"/>
      <c r="CA4387" s="5"/>
      <c r="CB4387" s="5"/>
      <c r="CC4387" s="5"/>
      <c r="CD4387" s="5"/>
      <c r="CE4387" s="5"/>
      <c r="CF4387" s="5"/>
      <c r="CG4387" s="5"/>
      <c r="CH4387" s="5"/>
      <c r="CI4387" s="5"/>
      <c r="CJ4387" s="5"/>
      <c r="CK4387" s="5"/>
      <c r="CL4387" s="5"/>
      <c r="CM4387" s="5"/>
      <c r="CN4387" s="5"/>
      <c r="CO4387" s="5"/>
      <c r="CP4387" s="5"/>
      <c r="CQ4387" s="5"/>
      <c r="CR4387" s="5"/>
      <c r="CS4387" s="5"/>
    </row>
    <row r="4388" spans="1:97" s="6" customFormat="1" x14ac:dyDescent="0.25">
      <c r="A4388" s="12"/>
      <c r="F4388" s="83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  <c r="BZ4388" s="5"/>
      <c r="CA4388" s="5"/>
      <c r="CB4388" s="5"/>
      <c r="CC4388" s="5"/>
      <c r="CD4388" s="5"/>
      <c r="CE4388" s="5"/>
      <c r="CF4388" s="5"/>
      <c r="CG4388" s="5"/>
      <c r="CH4388" s="5"/>
      <c r="CI4388" s="5"/>
      <c r="CJ4388" s="5"/>
      <c r="CK4388" s="5"/>
      <c r="CL4388" s="5"/>
      <c r="CM4388" s="5"/>
      <c r="CN4388" s="5"/>
      <c r="CO4388" s="5"/>
      <c r="CP4388" s="5"/>
      <c r="CQ4388" s="5"/>
      <c r="CR4388" s="5"/>
      <c r="CS4388" s="5"/>
    </row>
    <row r="4389" spans="1:97" s="6" customFormat="1" x14ac:dyDescent="0.25">
      <c r="A4389" s="12"/>
      <c r="F4389" s="83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  <c r="BZ4389" s="5"/>
      <c r="CA4389" s="5"/>
      <c r="CB4389" s="5"/>
      <c r="CC4389" s="5"/>
      <c r="CD4389" s="5"/>
      <c r="CE4389" s="5"/>
      <c r="CF4389" s="5"/>
      <c r="CG4389" s="5"/>
      <c r="CH4389" s="5"/>
      <c r="CI4389" s="5"/>
      <c r="CJ4389" s="5"/>
      <c r="CK4389" s="5"/>
      <c r="CL4389" s="5"/>
      <c r="CM4389" s="5"/>
      <c r="CN4389" s="5"/>
      <c r="CO4389" s="5"/>
      <c r="CP4389" s="5"/>
      <c r="CQ4389" s="5"/>
      <c r="CR4389" s="5"/>
      <c r="CS4389" s="5"/>
    </row>
    <row r="4390" spans="1:97" s="6" customFormat="1" x14ac:dyDescent="0.25">
      <c r="A4390" s="12"/>
      <c r="F4390" s="83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  <c r="BZ4390" s="5"/>
      <c r="CA4390" s="5"/>
      <c r="CB4390" s="5"/>
      <c r="CC4390" s="5"/>
      <c r="CD4390" s="5"/>
      <c r="CE4390" s="5"/>
      <c r="CF4390" s="5"/>
      <c r="CG4390" s="5"/>
      <c r="CH4390" s="5"/>
      <c r="CI4390" s="5"/>
      <c r="CJ4390" s="5"/>
      <c r="CK4390" s="5"/>
      <c r="CL4390" s="5"/>
      <c r="CM4390" s="5"/>
      <c r="CN4390" s="5"/>
      <c r="CO4390" s="5"/>
      <c r="CP4390" s="5"/>
      <c r="CQ4390" s="5"/>
      <c r="CR4390" s="5"/>
      <c r="CS4390" s="5"/>
    </row>
    <row r="4391" spans="1:97" s="6" customFormat="1" x14ac:dyDescent="0.25">
      <c r="A4391" s="12"/>
      <c r="F4391" s="83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  <c r="BZ4391" s="5"/>
      <c r="CA4391" s="5"/>
      <c r="CB4391" s="5"/>
      <c r="CC4391" s="5"/>
      <c r="CD4391" s="5"/>
      <c r="CE4391" s="5"/>
      <c r="CF4391" s="5"/>
      <c r="CG4391" s="5"/>
      <c r="CH4391" s="5"/>
      <c r="CI4391" s="5"/>
      <c r="CJ4391" s="5"/>
      <c r="CK4391" s="5"/>
      <c r="CL4391" s="5"/>
      <c r="CM4391" s="5"/>
      <c r="CN4391" s="5"/>
      <c r="CO4391" s="5"/>
      <c r="CP4391" s="5"/>
      <c r="CQ4391" s="5"/>
      <c r="CR4391" s="5"/>
      <c r="CS4391" s="5"/>
    </row>
    <row r="4392" spans="1:97" s="6" customFormat="1" x14ac:dyDescent="0.25">
      <c r="A4392" s="12"/>
      <c r="F4392" s="83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  <c r="BZ4392" s="5"/>
      <c r="CA4392" s="5"/>
      <c r="CB4392" s="5"/>
      <c r="CC4392" s="5"/>
      <c r="CD4392" s="5"/>
      <c r="CE4392" s="5"/>
      <c r="CF4392" s="5"/>
      <c r="CG4392" s="5"/>
      <c r="CH4392" s="5"/>
      <c r="CI4392" s="5"/>
      <c r="CJ4392" s="5"/>
      <c r="CK4392" s="5"/>
      <c r="CL4392" s="5"/>
      <c r="CM4392" s="5"/>
      <c r="CN4392" s="5"/>
      <c r="CO4392" s="5"/>
      <c r="CP4392" s="5"/>
      <c r="CQ4392" s="5"/>
      <c r="CR4392" s="5"/>
      <c r="CS4392" s="5"/>
    </row>
    <row r="4393" spans="1:97" s="6" customFormat="1" x14ac:dyDescent="0.25">
      <c r="A4393" s="12"/>
      <c r="F4393" s="83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  <c r="CK4393" s="5"/>
      <c r="CL4393" s="5"/>
      <c r="CM4393" s="5"/>
      <c r="CN4393" s="5"/>
      <c r="CO4393" s="5"/>
      <c r="CP4393" s="5"/>
      <c r="CQ4393" s="5"/>
      <c r="CR4393" s="5"/>
      <c r="CS4393" s="5"/>
    </row>
    <row r="4394" spans="1:97" s="6" customFormat="1" x14ac:dyDescent="0.25">
      <c r="A4394" s="12"/>
      <c r="F4394" s="83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  <c r="BZ4394" s="5"/>
      <c r="CA4394" s="5"/>
      <c r="CB4394" s="5"/>
      <c r="CC4394" s="5"/>
      <c r="CD4394" s="5"/>
      <c r="CE4394" s="5"/>
      <c r="CF4394" s="5"/>
      <c r="CG4394" s="5"/>
      <c r="CH4394" s="5"/>
      <c r="CI4394" s="5"/>
      <c r="CJ4394" s="5"/>
      <c r="CK4394" s="5"/>
      <c r="CL4394" s="5"/>
      <c r="CM4394" s="5"/>
      <c r="CN4394" s="5"/>
      <c r="CO4394" s="5"/>
      <c r="CP4394" s="5"/>
      <c r="CQ4394" s="5"/>
      <c r="CR4394" s="5"/>
      <c r="CS4394" s="5"/>
    </row>
    <row r="4395" spans="1:97" s="6" customFormat="1" x14ac:dyDescent="0.25">
      <c r="A4395" s="12"/>
      <c r="F4395" s="83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  <c r="BZ4395" s="5"/>
      <c r="CA4395" s="5"/>
      <c r="CB4395" s="5"/>
      <c r="CC4395" s="5"/>
      <c r="CD4395" s="5"/>
      <c r="CE4395" s="5"/>
      <c r="CF4395" s="5"/>
      <c r="CG4395" s="5"/>
      <c r="CH4395" s="5"/>
      <c r="CI4395" s="5"/>
      <c r="CJ4395" s="5"/>
      <c r="CK4395" s="5"/>
      <c r="CL4395" s="5"/>
      <c r="CM4395" s="5"/>
      <c r="CN4395" s="5"/>
      <c r="CO4395" s="5"/>
      <c r="CP4395" s="5"/>
      <c r="CQ4395" s="5"/>
      <c r="CR4395" s="5"/>
      <c r="CS4395" s="5"/>
    </row>
    <row r="4396" spans="1:97" s="6" customFormat="1" x14ac:dyDescent="0.25">
      <c r="A4396" s="12"/>
      <c r="F4396" s="83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  <c r="BZ4396" s="5"/>
      <c r="CA4396" s="5"/>
      <c r="CB4396" s="5"/>
      <c r="CC4396" s="5"/>
      <c r="CD4396" s="5"/>
      <c r="CE4396" s="5"/>
      <c r="CF4396" s="5"/>
      <c r="CG4396" s="5"/>
      <c r="CH4396" s="5"/>
      <c r="CI4396" s="5"/>
      <c r="CJ4396" s="5"/>
      <c r="CK4396" s="5"/>
      <c r="CL4396" s="5"/>
      <c r="CM4396" s="5"/>
      <c r="CN4396" s="5"/>
      <c r="CO4396" s="5"/>
      <c r="CP4396" s="5"/>
      <c r="CQ4396" s="5"/>
      <c r="CR4396" s="5"/>
      <c r="CS4396" s="5"/>
    </row>
    <row r="4397" spans="1:97" s="6" customFormat="1" x14ac:dyDescent="0.25">
      <c r="A4397" s="12"/>
      <c r="F4397" s="83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  <c r="BZ4397" s="5"/>
      <c r="CA4397" s="5"/>
      <c r="CB4397" s="5"/>
      <c r="CC4397" s="5"/>
      <c r="CD4397" s="5"/>
      <c r="CE4397" s="5"/>
      <c r="CF4397" s="5"/>
      <c r="CG4397" s="5"/>
      <c r="CH4397" s="5"/>
      <c r="CI4397" s="5"/>
      <c r="CJ4397" s="5"/>
      <c r="CK4397" s="5"/>
      <c r="CL4397" s="5"/>
      <c r="CM4397" s="5"/>
      <c r="CN4397" s="5"/>
      <c r="CO4397" s="5"/>
      <c r="CP4397" s="5"/>
      <c r="CQ4397" s="5"/>
      <c r="CR4397" s="5"/>
      <c r="CS4397" s="5"/>
    </row>
    <row r="4398" spans="1:97" s="6" customFormat="1" x14ac:dyDescent="0.25">
      <c r="A4398" s="12"/>
      <c r="F4398" s="83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  <c r="CK4398" s="5"/>
      <c r="CL4398" s="5"/>
      <c r="CM4398" s="5"/>
      <c r="CN4398" s="5"/>
      <c r="CO4398" s="5"/>
      <c r="CP4398" s="5"/>
      <c r="CQ4398" s="5"/>
      <c r="CR4398" s="5"/>
      <c r="CS4398" s="5"/>
    </row>
    <row r="4399" spans="1:97" s="6" customFormat="1" x14ac:dyDescent="0.25">
      <c r="A4399" s="12"/>
      <c r="F4399" s="83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  <c r="BZ4399" s="5"/>
      <c r="CA4399" s="5"/>
      <c r="CB4399" s="5"/>
      <c r="CC4399" s="5"/>
      <c r="CD4399" s="5"/>
      <c r="CE4399" s="5"/>
      <c r="CF4399" s="5"/>
      <c r="CG4399" s="5"/>
      <c r="CH4399" s="5"/>
      <c r="CI4399" s="5"/>
      <c r="CJ4399" s="5"/>
      <c r="CK4399" s="5"/>
      <c r="CL4399" s="5"/>
      <c r="CM4399" s="5"/>
      <c r="CN4399" s="5"/>
      <c r="CO4399" s="5"/>
      <c r="CP4399" s="5"/>
      <c r="CQ4399" s="5"/>
      <c r="CR4399" s="5"/>
      <c r="CS4399" s="5"/>
    </row>
    <row r="4400" spans="1:97" s="6" customFormat="1" x14ac:dyDescent="0.25">
      <c r="A4400" s="12"/>
      <c r="F4400" s="83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  <c r="BZ4400" s="5"/>
      <c r="CA4400" s="5"/>
      <c r="CB4400" s="5"/>
      <c r="CC4400" s="5"/>
      <c r="CD4400" s="5"/>
      <c r="CE4400" s="5"/>
      <c r="CF4400" s="5"/>
      <c r="CG4400" s="5"/>
      <c r="CH4400" s="5"/>
      <c r="CI4400" s="5"/>
      <c r="CJ4400" s="5"/>
      <c r="CK4400" s="5"/>
      <c r="CL4400" s="5"/>
      <c r="CM4400" s="5"/>
      <c r="CN4400" s="5"/>
      <c r="CO4400" s="5"/>
      <c r="CP4400" s="5"/>
      <c r="CQ4400" s="5"/>
      <c r="CR4400" s="5"/>
      <c r="CS4400" s="5"/>
    </row>
    <row r="4401" spans="1:97" s="6" customFormat="1" x14ac:dyDescent="0.25">
      <c r="A4401" s="12"/>
      <c r="F4401" s="83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  <c r="BZ4401" s="5"/>
      <c r="CA4401" s="5"/>
      <c r="CB4401" s="5"/>
      <c r="CC4401" s="5"/>
      <c r="CD4401" s="5"/>
      <c r="CE4401" s="5"/>
      <c r="CF4401" s="5"/>
      <c r="CG4401" s="5"/>
      <c r="CH4401" s="5"/>
      <c r="CI4401" s="5"/>
      <c r="CJ4401" s="5"/>
      <c r="CK4401" s="5"/>
      <c r="CL4401" s="5"/>
      <c r="CM4401" s="5"/>
      <c r="CN4401" s="5"/>
      <c r="CO4401" s="5"/>
      <c r="CP4401" s="5"/>
      <c r="CQ4401" s="5"/>
      <c r="CR4401" s="5"/>
      <c r="CS4401" s="5"/>
    </row>
    <row r="4402" spans="1:97" s="6" customFormat="1" x14ac:dyDescent="0.25">
      <c r="A4402" s="12"/>
      <c r="F4402" s="83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  <c r="BZ4402" s="5"/>
      <c r="CA4402" s="5"/>
      <c r="CB4402" s="5"/>
      <c r="CC4402" s="5"/>
      <c r="CD4402" s="5"/>
      <c r="CE4402" s="5"/>
      <c r="CF4402" s="5"/>
      <c r="CG4402" s="5"/>
      <c r="CH4402" s="5"/>
      <c r="CI4402" s="5"/>
      <c r="CJ4402" s="5"/>
      <c r="CK4402" s="5"/>
      <c r="CL4402" s="5"/>
      <c r="CM4402" s="5"/>
      <c r="CN4402" s="5"/>
      <c r="CO4402" s="5"/>
      <c r="CP4402" s="5"/>
      <c r="CQ4402" s="5"/>
      <c r="CR4402" s="5"/>
      <c r="CS4402" s="5"/>
    </row>
    <row r="4403" spans="1:97" s="6" customFormat="1" x14ac:dyDescent="0.25">
      <c r="A4403" s="12"/>
      <c r="F4403" s="83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  <c r="BZ4403" s="5"/>
      <c r="CA4403" s="5"/>
      <c r="CB4403" s="5"/>
      <c r="CC4403" s="5"/>
      <c r="CD4403" s="5"/>
      <c r="CE4403" s="5"/>
      <c r="CF4403" s="5"/>
      <c r="CG4403" s="5"/>
      <c r="CH4403" s="5"/>
      <c r="CI4403" s="5"/>
      <c r="CJ4403" s="5"/>
      <c r="CK4403" s="5"/>
      <c r="CL4403" s="5"/>
      <c r="CM4403" s="5"/>
      <c r="CN4403" s="5"/>
      <c r="CO4403" s="5"/>
      <c r="CP4403" s="5"/>
      <c r="CQ4403" s="5"/>
      <c r="CR4403" s="5"/>
      <c r="CS4403" s="5"/>
    </row>
    <row r="4404" spans="1:97" s="6" customFormat="1" x14ac:dyDescent="0.25">
      <c r="A4404" s="12"/>
      <c r="F4404" s="83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  <c r="BZ4404" s="5"/>
      <c r="CA4404" s="5"/>
      <c r="CB4404" s="5"/>
      <c r="CC4404" s="5"/>
      <c r="CD4404" s="5"/>
      <c r="CE4404" s="5"/>
      <c r="CF4404" s="5"/>
      <c r="CG4404" s="5"/>
      <c r="CH4404" s="5"/>
      <c r="CI4404" s="5"/>
      <c r="CJ4404" s="5"/>
      <c r="CK4404" s="5"/>
      <c r="CL4404" s="5"/>
      <c r="CM4404" s="5"/>
      <c r="CN4404" s="5"/>
      <c r="CO4404" s="5"/>
      <c r="CP4404" s="5"/>
      <c r="CQ4404" s="5"/>
      <c r="CR4404" s="5"/>
      <c r="CS4404" s="5"/>
    </row>
    <row r="4405" spans="1:97" s="6" customFormat="1" x14ac:dyDescent="0.25">
      <c r="A4405" s="12"/>
      <c r="F4405" s="83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  <c r="BZ4405" s="5"/>
      <c r="CA4405" s="5"/>
      <c r="CB4405" s="5"/>
      <c r="CC4405" s="5"/>
      <c r="CD4405" s="5"/>
      <c r="CE4405" s="5"/>
      <c r="CF4405" s="5"/>
      <c r="CG4405" s="5"/>
      <c r="CH4405" s="5"/>
      <c r="CI4405" s="5"/>
      <c r="CJ4405" s="5"/>
      <c r="CK4405" s="5"/>
      <c r="CL4405" s="5"/>
      <c r="CM4405" s="5"/>
      <c r="CN4405" s="5"/>
      <c r="CO4405" s="5"/>
      <c r="CP4405" s="5"/>
      <c r="CQ4405" s="5"/>
      <c r="CR4405" s="5"/>
      <c r="CS4405" s="5"/>
    </row>
    <row r="4406" spans="1:97" s="6" customFormat="1" x14ac:dyDescent="0.25">
      <c r="A4406" s="12"/>
      <c r="F4406" s="83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  <c r="BZ4406" s="5"/>
      <c r="CA4406" s="5"/>
      <c r="CB4406" s="5"/>
      <c r="CC4406" s="5"/>
      <c r="CD4406" s="5"/>
      <c r="CE4406" s="5"/>
      <c r="CF4406" s="5"/>
      <c r="CG4406" s="5"/>
      <c r="CH4406" s="5"/>
      <c r="CI4406" s="5"/>
      <c r="CJ4406" s="5"/>
      <c r="CK4406" s="5"/>
      <c r="CL4406" s="5"/>
      <c r="CM4406" s="5"/>
      <c r="CN4406" s="5"/>
      <c r="CO4406" s="5"/>
      <c r="CP4406" s="5"/>
      <c r="CQ4406" s="5"/>
      <c r="CR4406" s="5"/>
      <c r="CS4406" s="5"/>
    </row>
    <row r="4407" spans="1:97" s="6" customFormat="1" x14ac:dyDescent="0.25">
      <c r="A4407" s="12"/>
      <c r="F4407" s="83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  <c r="BZ4407" s="5"/>
      <c r="CA4407" s="5"/>
      <c r="CB4407" s="5"/>
      <c r="CC4407" s="5"/>
      <c r="CD4407" s="5"/>
      <c r="CE4407" s="5"/>
      <c r="CF4407" s="5"/>
      <c r="CG4407" s="5"/>
      <c r="CH4407" s="5"/>
      <c r="CI4407" s="5"/>
      <c r="CJ4407" s="5"/>
      <c r="CK4407" s="5"/>
      <c r="CL4407" s="5"/>
      <c r="CM4407" s="5"/>
      <c r="CN4407" s="5"/>
      <c r="CO4407" s="5"/>
      <c r="CP4407" s="5"/>
      <c r="CQ4407" s="5"/>
      <c r="CR4407" s="5"/>
      <c r="CS4407" s="5"/>
    </row>
    <row r="4408" spans="1:97" s="6" customFormat="1" x14ac:dyDescent="0.25">
      <c r="A4408" s="12"/>
      <c r="F4408" s="83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  <c r="BZ4408" s="5"/>
      <c r="CA4408" s="5"/>
      <c r="CB4408" s="5"/>
      <c r="CC4408" s="5"/>
      <c r="CD4408" s="5"/>
      <c r="CE4408" s="5"/>
      <c r="CF4408" s="5"/>
      <c r="CG4408" s="5"/>
      <c r="CH4408" s="5"/>
      <c r="CI4408" s="5"/>
      <c r="CJ4408" s="5"/>
      <c r="CK4408" s="5"/>
      <c r="CL4408" s="5"/>
      <c r="CM4408" s="5"/>
      <c r="CN4408" s="5"/>
      <c r="CO4408" s="5"/>
      <c r="CP4408" s="5"/>
      <c r="CQ4408" s="5"/>
      <c r="CR4408" s="5"/>
      <c r="CS4408" s="5"/>
    </row>
    <row r="4409" spans="1:97" s="6" customFormat="1" x14ac:dyDescent="0.25">
      <c r="A4409" s="12"/>
      <c r="F4409" s="83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  <c r="BZ4409" s="5"/>
      <c r="CA4409" s="5"/>
      <c r="CB4409" s="5"/>
      <c r="CC4409" s="5"/>
      <c r="CD4409" s="5"/>
      <c r="CE4409" s="5"/>
      <c r="CF4409" s="5"/>
      <c r="CG4409" s="5"/>
      <c r="CH4409" s="5"/>
      <c r="CI4409" s="5"/>
      <c r="CJ4409" s="5"/>
      <c r="CK4409" s="5"/>
      <c r="CL4409" s="5"/>
      <c r="CM4409" s="5"/>
      <c r="CN4409" s="5"/>
      <c r="CO4409" s="5"/>
      <c r="CP4409" s="5"/>
      <c r="CQ4409" s="5"/>
      <c r="CR4409" s="5"/>
      <c r="CS4409" s="5"/>
    </row>
    <row r="4410" spans="1:97" s="6" customFormat="1" x14ac:dyDescent="0.25">
      <c r="A4410" s="12"/>
      <c r="F4410" s="83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  <c r="BZ4410" s="5"/>
      <c r="CA4410" s="5"/>
      <c r="CB4410" s="5"/>
      <c r="CC4410" s="5"/>
      <c r="CD4410" s="5"/>
      <c r="CE4410" s="5"/>
      <c r="CF4410" s="5"/>
      <c r="CG4410" s="5"/>
      <c r="CH4410" s="5"/>
      <c r="CI4410" s="5"/>
      <c r="CJ4410" s="5"/>
      <c r="CK4410" s="5"/>
      <c r="CL4410" s="5"/>
      <c r="CM4410" s="5"/>
      <c r="CN4410" s="5"/>
      <c r="CO4410" s="5"/>
      <c r="CP4410" s="5"/>
      <c r="CQ4410" s="5"/>
      <c r="CR4410" s="5"/>
      <c r="CS4410" s="5"/>
    </row>
    <row r="4411" spans="1:97" s="6" customFormat="1" x14ac:dyDescent="0.25">
      <c r="A4411" s="12"/>
      <c r="F4411" s="83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  <c r="BZ4411" s="5"/>
      <c r="CA4411" s="5"/>
      <c r="CB4411" s="5"/>
      <c r="CC4411" s="5"/>
      <c r="CD4411" s="5"/>
      <c r="CE4411" s="5"/>
      <c r="CF4411" s="5"/>
      <c r="CG4411" s="5"/>
      <c r="CH4411" s="5"/>
      <c r="CI4411" s="5"/>
      <c r="CJ4411" s="5"/>
      <c r="CK4411" s="5"/>
      <c r="CL4411" s="5"/>
      <c r="CM4411" s="5"/>
      <c r="CN4411" s="5"/>
      <c r="CO4411" s="5"/>
      <c r="CP4411" s="5"/>
      <c r="CQ4411" s="5"/>
      <c r="CR4411" s="5"/>
      <c r="CS4411" s="5"/>
    </row>
    <row r="4412" spans="1:97" s="6" customFormat="1" x14ac:dyDescent="0.25">
      <c r="A4412" s="12"/>
      <c r="F4412" s="83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  <c r="BZ4412" s="5"/>
      <c r="CA4412" s="5"/>
      <c r="CB4412" s="5"/>
      <c r="CC4412" s="5"/>
      <c r="CD4412" s="5"/>
      <c r="CE4412" s="5"/>
      <c r="CF4412" s="5"/>
      <c r="CG4412" s="5"/>
      <c r="CH4412" s="5"/>
      <c r="CI4412" s="5"/>
      <c r="CJ4412" s="5"/>
      <c r="CK4412" s="5"/>
      <c r="CL4412" s="5"/>
      <c r="CM4412" s="5"/>
      <c r="CN4412" s="5"/>
      <c r="CO4412" s="5"/>
      <c r="CP4412" s="5"/>
      <c r="CQ4412" s="5"/>
      <c r="CR4412" s="5"/>
      <c r="CS4412" s="5"/>
    </row>
    <row r="4413" spans="1:97" s="6" customFormat="1" x14ac:dyDescent="0.25">
      <c r="A4413" s="12"/>
      <c r="F4413" s="83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  <c r="BZ4413" s="5"/>
      <c r="CA4413" s="5"/>
      <c r="CB4413" s="5"/>
      <c r="CC4413" s="5"/>
      <c r="CD4413" s="5"/>
      <c r="CE4413" s="5"/>
      <c r="CF4413" s="5"/>
      <c r="CG4413" s="5"/>
      <c r="CH4413" s="5"/>
      <c r="CI4413" s="5"/>
      <c r="CJ4413" s="5"/>
      <c r="CK4413" s="5"/>
      <c r="CL4413" s="5"/>
      <c r="CM4413" s="5"/>
      <c r="CN4413" s="5"/>
      <c r="CO4413" s="5"/>
      <c r="CP4413" s="5"/>
      <c r="CQ4413" s="5"/>
      <c r="CR4413" s="5"/>
      <c r="CS4413" s="5"/>
    </row>
    <row r="4414" spans="1:97" s="6" customFormat="1" x14ac:dyDescent="0.25">
      <c r="A4414" s="12"/>
      <c r="F4414" s="83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  <c r="BZ4414" s="5"/>
      <c r="CA4414" s="5"/>
      <c r="CB4414" s="5"/>
      <c r="CC4414" s="5"/>
      <c r="CD4414" s="5"/>
      <c r="CE4414" s="5"/>
      <c r="CF4414" s="5"/>
      <c r="CG4414" s="5"/>
      <c r="CH4414" s="5"/>
      <c r="CI4414" s="5"/>
      <c r="CJ4414" s="5"/>
      <c r="CK4414" s="5"/>
      <c r="CL4414" s="5"/>
      <c r="CM4414" s="5"/>
      <c r="CN4414" s="5"/>
      <c r="CO4414" s="5"/>
      <c r="CP4414" s="5"/>
      <c r="CQ4414" s="5"/>
      <c r="CR4414" s="5"/>
      <c r="CS4414" s="5"/>
    </row>
    <row r="4415" spans="1:97" s="6" customFormat="1" x14ac:dyDescent="0.25">
      <c r="A4415" s="12"/>
      <c r="F4415" s="83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  <c r="BZ4415" s="5"/>
      <c r="CA4415" s="5"/>
      <c r="CB4415" s="5"/>
      <c r="CC4415" s="5"/>
      <c r="CD4415" s="5"/>
      <c r="CE4415" s="5"/>
      <c r="CF4415" s="5"/>
      <c r="CG4415" s="5"/>
      <c r="CH4415" s="5"/>
      <c r="CI4415" s="5"/>
      <c r="CJ4415" s="5"/>
      <c r="CK4415" s="5"/>
      <c r="CL4415" s="5"/>
      <c r="CM4415" s="5"/>
      <c r="CN4415" s="5"/>
      <c r="CO4415" s="5"/>
      <c r="CP4415" s="5"/>
      <c r="CQ4415" s="5"/>
      <c r="CR4415" s="5"/>
      <c r="CS4415" s="5"/>
    </row>
    <row r="4416" spans="1:97" s="6" customFormat="1" x14ac:dyDescent="0.25">
      <c r="A4416" s="12"/>
      <c r="F4416" s="83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  <c r="BZ4416" s="5"/>
      <c r="CA4416" s="5"/>
      <c r="CB4416" s="5"/>
      <c r="CC4416" s="5"/>
      <c r="CD4416" s="5"/>
      <c r="CE4416" s="5"/>
      <c r="CF4416" s="5"/>
      <c r="CG4416" s="5"/>
      <c r="CH4416" s="5"/>
      <c r="CI4416" s="5"/>
      <c r="CJ4416" s="5"/>
      <c r="CK4416" s="5"/>
      <c r="CL4416" s="5"/>
      <c r="CM4416" s="5"/>
      <c r="CN4416" s="5"/>
      <c r="CO4416" s="5"/>
      <c r="CP4416" s="5"/>
      <c r="CQ4416" s="5"/>
      <c r="CR4416" s="5"/>
      <c r="CS4416" s="5"/>
    </row>
    <row r="4417" spans="1:97" s="6" customFormat="1" x14ac:dyDescent="0.25">
      <c r="A4417" s="12"/>
      <c r="F4417" s="83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  <c r="BZ4417" s="5"/>
      <c r="CA4417" s="5"/>
      <c r="CB4417" s="5"/>
      <c r="CC4417" s="5"/>
      <c r="CD4417" s="5"/>
      <c r="CE4417" s="5"/>
      <c r="CF4417" s="5"/>
      <c r="CG4417" s="5"/>
      <c r="CH4417" s="5"/>
      <c r="CI4417" s="5"/>
      <c r="CJ4417" s="5"/>
      <c r="CK4417" s="5"/>
      <c r="CL4417" s="5"/>
      <c r="CM4417" s="5"/>
      <c r="CN4417" s="5"/>
      <c r="CO4417" s="5"/>
      <c r="CP4417" s="5"/>
      <c r="CQ4417" s="5"/>
      <c r="CR4417" s="5"/>
      <c r="CS4417" s="5"/>
    </row>
    <row r="4418" spans="1:97" s="6" customFormat="1" x14ac:dyDescent="0.25">
      <c r="A4418" s="12"/>
      <c r="F4418" s="83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  <c r="BZ4418" s="5"/>
      <c r="CA4418" s="5"/>
      <c r="CB4418" s="5"/>
      <c r="CC4418" s="5"/>
      <c r="CD4418" s="5"/>
      <c r="CE4418" s="5"/>
      <c r="CF4418" s="5"/>
      <c r="CG4418" s="5"/>
      <c r="CH4418" s="5"/>
      <c r="CI4418" s="5"/>
      <c r="CJ4418" s="5"/>
      <c r="CK4418" s="5"/>
      <c r="CL4418" s="5"/>
      <c r="CM4418" s="5"/>
      <c r="CN4418" s="5"/>
      <c r="CO4418" s="5"/>
      <c r="CP4418" s="5"/>
      <c r="CQ4418" s="5"/>
      <c r="CR4418" s="5"/>
      <c r="CS4418" s="5"/>
    </row>
    <row r="4419" spans="1:97" s="6" customFormat="1" x14ac:dyDescent="0.25">
      <c r="A4419" s="12"/>
      <c r="F4419" s="83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  <c r="BZ4419" s="5"/>
      <c r="CA4419" s="5"/>
      <c r="CB4419" s="5"/>
      <c r="CC4419" s="5"/>
      <c r="CD4419" s="5"/>
      <c r="CE4419" s="5"/>
      <c r="CF4419" s="5"/>
      <c r="CG4419" s="5"/>
      <c r="CH4419" s="5"/>
      <c r="CI4419" s="5"/>
      <c r="CJ4419" s="5"/>
      <c r="CK4419" s="5"/>
      <c r="CL4419" s="5"/>
      <c r="CM4419" s="5"/>
      <c r="CN4419" s="5"/>
      <c r="CO4419" s="5"/>
      <c r="CP4419" s="5"/>
      <c r="CQ4419" s="5"/>
      <c r="CR4419" s="5"/>
      <c r="CS4419" s="5"/>
    </row>
    <row r="4420" spans="1:97" s="6" customFormat="1" x14ac:dyDescent="0.25">
      <c r="A4420" s="12"/>
      <c r="F4420" s="83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  <c r="BZ4420" s="5"/>
      <c r="CA4420" s="5"/>
      <c r="CB4420" s="5"/>
      <c r="CC4420" s="5"/>
      <c r="CD4420" s="5"/>
      <c r="CE4420" s="5"/>
      <c r="CF4420" s="5"/>
      <c r="CG4420" s="5"/>
      <c r="CH4420" s="5"/>
      <c r="CI4420" s="5"/>
      <c r="CJ4420" s="5"/>
      <c r="CK4420" s="5"/>
      <c r="CL4420" s="5"/>
      <c r="CM4420" s="5"/>
      <c r="CN4420" s="5"/>
      <c r="CO4420" s="5"/>
      <c r="CP4420" s="5"/>
      <c r="CQ4420" s="5"/>
      <c r="CR4420" s="5"/>
      <c r="CS4420" s="5"/>
    </row>
    <row r="4421" spans="1:97" s="6" customFormat="1" x14ac:dyDescent="0.25">
      <c r="A4421" s="12"/>
      <c r="F4421" s="83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  <c r="BZ4421" s="5"/>
      <c r="CA4421" s="5"/>
      <c r="CB4421" s="5"/>
      <c r="CC4421" s="5"/>
      <c r="CD4421" s="5"/>
      <c r="CE4421" s="5"/>
      <c r="CF4421" s="5"/>
      <c r="CG4421" s="5"/>
      <c r="CH4421" s="5"/>
      <c r="CI4421" s="5"/>
      <c r="CJ4421" s="5"/>
      <c r="CK4421" s="5"/>
      <c r="CL4421" s="5"/>
      <c r="CM4421" s="5"/>
      <c r="CN4421" s="5"/>
      <c r="CO4421" s="5"/>
      <c r="CP4421" s="5"/>
      <c r="CQ4421" s="5"/>
      <c r="CR4421" s="5"/>
      <c r="CS4421" s="5"/>
    </row>
    <row r="4422" spans="1:97" s="6" customFormat="1" x14ac:dyDescent="0.25">
      <c r="A4422" s="12"/>
      <c r="F4422" s="83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  <c r="BZ4422" s="5"/>
      <c r="CA4422" s="5"/>
      <c r="CB4422" s="5"/>
      <c r="CC4422" s="5"/>
      <c r="CD4422" s="5"/>
      <c r="CE4422" s="5"/>
      <c r="CF4422" s="5"/>
      <c r="CG4422" s="5"/>
      <c r="CH4422" s="5"/>
      <c r="CI4422" s="5"/>
      <c r="CJ4422" s="5"/>
      <c r="CK4422" s="5"/>
      <c r="CL4422" s="5"/>
      <c r="CM4422" s="5"/>
      <c r="CN4422" s="5"/>
      <c r="CO4422" s="5"/>
      <c r="CP4422" s="5"/>
      <c r="CQ4422" s="5"/>
      <c r="CR4422" s="5"/>
      <c r="CS4422" s="5"/>
    </row>
    <row r="4423" spans="1:97" s="6" customFormat="1" x14ac:dyDescent="0.25">
      <c r="A4423" s="12"/>
      <c r="F4423" s="83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  <c r="BZ4423" s="5"/>
      <c r="CA4423" s="5"/>
      <c r="CB4423" s="5"/>
      <c r="CC4423" s="5"/>
      <c r="CD4423" s="5"/>
      <c r="CE4423" s="5"/>
      <c r="CF4423" s="5"/>
      <c r="CG4423" s="5"/>
      <c r="CH4423" s="5"/>
      <c r="CI4423" s="5"/>
      <c r="CJ4423" s="5"/>
      <c r="CK4423" s="5"/>
      <c r="CL4423" s="5"/>
      <c r="CM4423" s="5"/>
      <c r="CN4423" s="5"/>
      <c r="CO4423" s="5"/>
      <c r="CP4423" s="5"/>
      <c r="CQ4423" s="5"/>
      <c r="CR4423" s="5"/>
      <c r="CS4423" s="5"/>
    </row>
    <row r="4424" spans="1:97" s="6" customFormat="1" x14ac:dyDescent="0.25">
      <c r="A4424" s="12"/>
      <c r="F4424" s="83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  <c r="BZ4424" s="5"/>
      <c r="CA4424" s="5"/>
      <c r="CB4424" s="5"/>
      <c r="CC4424" s="5"/>
      <c r="CD4424" s="5"/>
      <c r="CE4424" s="5"/>
      <c r="CF4424" s="5"/>
      <c r="CG4424" s="5"/>
      <c r="CH4424" s="5"/>
      <c r="CI4424" s="5"/>
      <c r="CJ4424" s="5"/>
      <c r="CK4424" s="5"/>
      <c r="CL4424" s="5"/>
      <c r="CM4424" s="5"/>
      <c r="CN4424" s="5"/>
      <c r="CO4424" s="5"/>
      <c r="CP4424" s="5"/>
      <c r="CQ4424" s="5"/>
      <c r="CR4424" s="5"/>
      <c r="CS4424" s="5"/>
    </row>
    <row r="4425" spans="1:97" s="6" customFormat="1" x14ac:dyDescent="0.25">
      <c r="A4425" s="12"/>
      <c r="F4425" s="83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  <c r="BZ4425" s="5"/>
      <c r="CA4425" s="5"/>
      <c r="CB4425" s="5"/>
      <c r="CC4425" s="5"/>
      <c r="CD4425" s="5"/>
      <c r="CE4425" s="5"/>
      <c r="CF4425" s="5"/>
      <c r="CG4425" s="5"/>
      <c r="CH4425" s="5"/>
      <c r="CI4425" s="5"/>
      <c r="CJ4425" s="5"/>
      <c r="CK4425" s="5"/>
      <c r="CL4425" s="5"/>
      <c r="CM4425" s="5"/>
      <c r="CN4425" s="5"/>
      <c r="CO4425" s="5"/>
      <c r="CP4425" s="5"/>
      <c r="CQ4425" s="5"/>
      <c r="CR4425" s="5"/>
      <c r="CS4425" s="5"/>
    </row>
    <row r="4426" spans="1:97" s="6" customFormat="1" x14ac:dyDescent="0.25">
      <c r="A4426" s="12"/>
      <c r="F4426" s="83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  <c r="BZ4426" s="5"/>
      <c r="CA4426" s="5"/>
      <c r="CB4426" s="5"/>
      <c r="CC4426" s="5"/>
      <c r="CD4426" s="5"/>
      <c r="CE4426" s="5"/>
      <c r="CF4426" s="5"/>
      <c r="CG4426" s="5"/>
      <c r="CH4426" s="5"/>
      <c r="CI4426" s="5"/>
      <c r="CJ4426" s="5"/>
      <c r="CK4426" s="5"/>
      <c r="CL4426" s="5"/>
      <c r="CM4426" s="5"/>
      <c r="CN4426" s="5"/>
      <c r="CO4426" s="5"/>
      <c r="CP4426" s="5"/>
      <c r="CQ4426" s="5"/>
      <c r="CR4426" s="5"/>
      <c r="CS4426" s="5"/>
    </row>
    <row r="4427" spans="1:97" s="6" customFormat="1" x14ac:dyDescent="0.25">
      <c r="A4427" s="12"/>
      <c r="F4427" s="83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  <c r="CK4427" s="5"/>
      <c r="CL4427" s="5"/>
      <c r="CM4427" s="5"/>
      <c r="CN4427" s="5"/>
      <c r="CO4427" s="5"/>
      <c r="CP4427" s="5"/>
      <c r="CQ4427" s="5"/>
      <c r="CR4427" s="5"/>
      <c r="CS4427" s="5"/>
    </row>
    <row r="4428" spans="1:97" s="6" customFormat="1" x14ac:dyDescent="0.25">
      <c r="A4428" s="12"/>
      <c r="F4428" s="83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  <c r="BZ4428" s="5"/>
      <c r="CA4428" s="5"/>
      <c r="CB4428" s="5"/>
      <c r="CC4428" s="5"/>
      <c r="CD4428" s="5"/>
      <c r="CE4428" s="5"/>
      <c r="CF4428" s="5"/>
      <c r="CG4428" s="5"/>
      <c r="CH4428" s="5"/>
      <c r="CI4428" s="5"/>
      <c r="CJ4428" s="5"/>
      <c r="CK4428" s="5"/>
      <c r="CL4428" s="5"/>
      <c r="CM4428" s="5"/>
      <c r="CN4428" s="5"/>
      <c r="CO4428" s="5"/>
      <c r="CP4428" s="5"/>
      <c r="CQ4428" s="5"/>
      <c r="CR4428" s="5"/>
      <c r="CS4428" s="5"/>
    </row>
    <row r="4429" spans="1:97" s="6" customFormat="1" x14ac:dyDescent="0.25">
      <c r="A4429" s="12"/>
      <c r="F4429" s="83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  <c r="BZ4429" s="5"/>
      <c r="CA4429" s="5"/>
      <c r="CB4429" s="5"/>
      <c r="CC4429" s="5"/>
      <c r="CD4429" s="5"/>
      <c r="CE4429" s="5"/>
      <c r="CF4429" s="5"/>
      <c r="CG4429" s="5"/>
      <c r="CH4429" s="5"/>
      <c r="CI4429" s="5"/>
      <c r="CJ4429" s="5"/>
      <c r="CK4429" s="5"/>
      <c r="CL4429" s="5"/>
      <c r="CM4429" s="5"/>
      <c r="CN4429" s="5"/>
      <c r="CO4429" s="5"/>
      <c r="CP4429" s="5"/>
      <c r="CQ4429" s="5"/>
      <c r="CR4429" s="5"/>
      <c r="CS4429" s="5"/>
    </row>
    <row r="4430" spans="1:97" s="6" customFormat="1" x14ac:dyDescent="0.25">
      <c r="A4430" s="12"/>
      <c r="F4430" s="83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  <c r="BZ4430" s="5"/>
      <c r="CA4430" s="5"/>
      <c r="CB4430" s="5"/>
      <c r="CC4430" s="5"/>
      <c r="CD4430" s="5"/>
      <c r="CE4430" s="5"/>
      <c r="CF4430" s="5"/>
      <c r="CG4430" s="5"/>
      <c r="CH4430" s="5"/>
      <c r="CI4430" s="5"/>
      <c r="CJ4430" s="5"/>
      <c r="CK4430" s="5"/>
      <c r="CL4430" s="5"/>
      <c r="CM4430" s="5"/>
      <c r="CN4430" s="5"/>
      <c r="CO4430" s="5"/>
      <c r="CP4430" s="5"/>
      <c r="CQ4430" s="5"/>
      <c r="CR4430" s="5"/>
      <c r="CS4430" s="5"/>
    </row>
    <row r="4431" spans="1:97" s="6" customFormat="1" x14ac:dyDescent="0.25">
      <c r="A4431" s="12"/>
      <c r="F4431" s="83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  <c r="BZ4431" s="5"/>
      <c r="CA4431" s="5"/>
      <c r="CB4431" s="5"/>
      <c r="CC4431" s="5"/>
      <c r="CD4431" s="5"/>
      <c r="CE4431" s="5"/>
      <c r="CF4431" s="5"/>
      <c r="CG4431" s="5"/>
      <c r="CH4431" s="5"/>
      <c r="CI4431" s="5"/>
      <c r="CJ4431" s="5"/>
      <c r="CK4431" s="5"/>
      <c r="CL4431" s="5"/>
      <c r="CM4431" s="5"/>
      <c r="CN4431" s="5"/>
      <c r="CO4431" s="5"/>
      <c r="CP4431" s="5"/>
      <c r="CQ4431" s="5"/>
      <c r="CR4431" s="5"/>
      <c r="CS4431" s="5"/>
    </row>
    <row r="4432" spans="1:97" s="6" customFormat="1" x14ac:dyDescent="0.25">
      <c r="A4432" s="12"/>
      <c r="F4432" s="83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  <c r="BZ4432" s="5"/>
      <c r="CA4432" s="5"/>
      <c r="CB4432" s="5"/>
      <c r="CC4432" s="5"/>
      <c r="CD4432" s="5"/>
      <c r="CE4432" s="5"/>
      <c r="CF4432" s="5"/>
      <c r="CG4432" s="5"/>
      <c r="CH4432" s="5"/>
      <c r="CI4432" s="5"/>
      <c r="CJ4432" s="5"/>
      <c r="CK4432" s="5"/>
      <c r="CL4432" s="5"/>
      <c r="CM4432" s="5"/>
      <c r="CN4432" s="5"/>
      <c r="CO4432" s="5"/>
      <c r="CP4432" s="5"/>
      <c r="CQ4432" s="5"/>
      <c r="CR4432" s="5"/>
      <c r="CS4432" s="5"/>
    </row>
    <row r="4433" spans="1:97" s="6" customFormat="1" x14ac:dyDescent="0.25">
      <c r="A4433" s="12"/>
      <c r="F4433" s="83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  <c r="CK4433" s="5"/>
      <c r="CL4433" s="5"/>
      <c r="CM4433" s="5"/>
      <c r="CN4433" s="5"/>
      <c r="CO4433" s="5"/>
      <c r="CP4433" s="5"/>
      <c r="CQ4433" s="5"/>
      <c r="CR4433" s="5"/>
      <c r="CS4433" s="5"/>
    </row>
    <row r="4434" spans="1:97" s="6" customFormat="1" x14ac:dyDescent="0.25">
      <c r="A4434" s="12"/>
      <c r="F4434" s="83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  <c r="BZ4434" s="5"/>
      <c r="CA4434" s="5"/>
      <c r="CB4434" s="5"/>
      <c r="CC4434" s="5"/>
      <c r="CD4434" s="5"/>
      <c r="CE4434" s="5"/>
      <c r="CF4434" s="5"/>
      <c r="CG4434" s="5"/>
      <c r="CH4434" s="5"/>
      <c r="CI4434" s="5"/>
      <c r="CJ4434" s="5"/>
      <c r="CK4434" s="5"/>
      <c r="CL4434" s="5"/>
      <c r="CM4434" s="5"/>
      <c r="CN4434" s="5"/>
      <c r="CO4434" s="5"/>
      <c r="CP4434" s="5"/>
      <c r="CQ4434" s="5"/>
      <c r="CR4434" s="5"/>
      <c r="CS4434" s="5"/>
    </row>
    <row r="4435" spans="1:97" s="6" customFormat="1" x14ac:dyDescent="0.25">
      <c r="A4435" s="12"/>
      <c r="F4435" s="83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  <c r="CK4435" s="5"/>
      <c r="CL4435" s="5"/>
      <c r="CM4435" s="5"/>
      <c r="CN4435" s="5"/>
      <c r="CO4435" s="5"/>
      <c r="CP4435" s="5"/>
      <c r="CQ4435" s="5"/>
      <c r="CR4435" s="5"/>
      <c r="CS4435" s="5"/>
    </row>
    <row r="4436" spans="1:97" s="6" customFormat="1" x14ac:dyDescent="0.25">
      <c r="A4436" s="12"/>
      <c r="F4436" s="83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  <c r="BZ4436" s="5"/>
      <c r="CA4436" s="5"/>
      <c r="CB4436" s="5"/>
      <c r="CC4436" s="5"/>
      <c r="CD4436" s="5"/>
      <c r="CE4436" s="5"/>
      <c r="CF4436" s="5"/>
      <c r="CG4436" s="5"/>
      <c r="CH4436" s="5"/>
      <c r="CI4436" s="5"/>
      <c r="CJ4436" s="5"/>
      <c r="CK4436" s="5"/>
      <c r="CL4436" s="5"/>
      <c r="CM4436" s="5"/>
      <c r="CN4436" s="5"/>
      <c r="CO4436" s="5"/>
      <c r="CP4436" s="5"/>
      <c r="CQ4436" s="5"/>
      <c r="CR4436" s="5"/>
      <c r="CS4436" s="5"/>
    </row>
    <row r="4437" spans="1:97" s="6" customFormat="1" x14ac:dyDescent="0.25">
      <c r="A4437" s="12"/>
      <c r="F4437" s="83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  <c r="BZ4437" s="5"/>
      <c r="CA4437" s="5"/>
      <c r="CB4437" s="5"/>
      <c r="CC4437" s="5"/>
      <c r="CD4437" s="5"/>
      <c r="CE4437" s="5"/>
      <c r="CF4437" s="5"/>
      <c r="CG4437" s="5"/>
      <c r="CH4437" s="5"/>
      <c r="CI4437" s="5"/>
      <c r="CJ4437" s="5"/>
      <c r="CK4437" s="5"/>
      <c r="CL4437" s="5"/>
      <c r="CM4437" s="5"/>
      <c r="CN4437" s="5"/>
      <c r="CO4437" s="5"/>
      <c r="CP4437" s="5"/>
      <c r="CQ4437" s="5"/>
      <c r="CR4437" s="5"/>
      <c r="CS4437" s="5"/>
    </row>
    <row r="4438" spans="1:97" s="6" customFormat="1" x14ac:dyDescent="0.25">
      <c r="A4438" s="12"/>
      <c r="F4438" s="83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  <c r="BZ4438" s="5"/>
      <c r="CA4438" s="5"/>
      <c r="CB4438" s="5"/>
      <c r="CC4438" s="5"/>
      <c r="CD4438" s="5"/>
      <c r="CE4438" s="5"/>
      <c r="CF4438" s="5"/>
      <c r="CG4438" s="5"/>
      <c r="CH4438" s="5"/>
      <c r="CI4438" s="5"/>
      <c r="CJ4438" s="5"/>
      <c r="CK4438" s="5"/>
      <c r="CL4438" s="5"/>
      <c r="CM4438" s="5"/>
      <c r="CN4438" s="5"/>
      <c r="CO4438" s="5"/>
      <c r="CP4438" s="5"/>
      <c r="CQ4438" s="5"/>
      <c r="CR4438" s="5"/>
      <c r="CS4438" s="5"/>
    </row>
    <row r="4439" spans="1:97" s="6" customFormat="1" x14ac:dyDescent="0.25">
      <c r="A4439" s="12"/>
      <c r="F4439" s="83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  <c r="BZ4439" s="5"/>
      <c r="CA4439" s="5"/>
      <c r="CB4439" s="5"/>
      <c r="CC4439" s="5"/>
      <c r="CD4439" s="5"/>
      <c r="CE4439" s="5"/>
      <c r="CF4439" s="5"/>
      <c r="CG4439" s="5"/>
      <c r="CH4439" s="5"/>
      <c r="CI4439" s="5"/>
      <c r="CJ4439" s="5"/>
      <c r="CK4439" s="5"/>
      <c r="CL4439" s="5"/>
      <c r="CM4439" s="5"/>
      <c r="CN4439" s="5"/>
      <c r="CO4439" s="5"/>
      <c r="CP4439" s="5"/>
      <c r="CQ4439" s="5"/>
      <c r="CR4439" s="5"/>
      <c r="CS4439" s="5"/>
    </row>
    <row r="4440" spans="1:97" s="6" customFormat="1" x14ac:dyDescent="0.25">
      <c r="A4440" s="12"/>
      <c r="F4440" s="83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  <c r="BZ4440" s="5"/>
      <c r="CA4440" s="5"/>
      <c r="CB4440" s="5"/>
      <c r="CC4440" s="5"/>
      <c r="CD4440" s="5"/>
      <c r="CE4440" s="5"/>
      <c r="CF4440" s="5"/>
      <c r="CG4440" s="5"/>
      <c r="CH4440" s="5"/>
      <c r="CI4440" s="5"/>
      <c r="CJ4440" s="5"/>
      <c r="CK4440" s="5"/>
      <c r="CL4440" s="5"/>
      <c r="CM4440" s="5"/>
      <c r="CN4440" s="5"/>
      <c r="CO4440" s="5"/>
      <c r="CP4440" s="5"/>
      <c r="CQ4440" s="5"/>
      <c r="CR4440" s="5"/>
      <c r="CS4440" s="5"/>
    </row>
    <row r="4441" spans="1:97" s="6" customFormat="1" x14ac:dyDescent="0.25">
      <c r="A4441" s="12"/>
      <c r="F4441" s="83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  <c r="BZ4441" s="5"/>
      <c r="CA4441" s="5"/>
      <c r="CB4441" s="5"/>
      <c r="CC4441" s="5"/>
      <c r="CD4441" s="5"/>
      <c r="CE4441" s="5"/>
      <c r="CF4441" s="5"/>
      <c r="CG4441" s="5"/>
      <c r="CH4441" s="5"/>
      <c r="CI4441" s="5"/>
      <c r="CJ4441" s="5"/>
      <c r="CK4441" s="5"/>
      <c r="CL4441" s="5"/>
      <c r="CM4441" s="5"/>
      <c r="CN4441" s="5"/>
      <c r="CO4441" s="5"/>
      <c r="CP4441" s="5"/>
      <c r="CQ4441" s="5"/>
      <c r="CR4441" s="5"/>
      <c r="CS4441" s="5"/>
    </row>
    <row r="4442" spans="1:97" s="6" customFormat="1" x14ac:dyDescent="0.25">
      <c r="A4442" s="12"/>
      <c r="F4442" s="83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  <c r="BZ4442" s="5"/>
      <c r="CA4442" s="5"/>
      <c r="CB4442" s="5"/>
      <c r="CC4442" s="5"/>
      <c r="CD4442" s="5"/>
      <c r="CE4442" s="5"/>
      <c r="CF4442" s="5"/>
      <c r="CG4442" s="5"/>
      <c r="CH4442" s="5"/>
      <c r="CI4442" s="5"/>
      <c r="CJ4442" s="5"/>
      <c r="CK4442" s="5"/>
      <c r="CL4442" s="5"/>
      <c r="CM4442" s="5"/>
      <c r="CN4442" s="5"/>
      <c r="CO4442" s="5"/>
      <c r="CP4442" s="5"/>
      <c r="CQ4442" s="5"/>
      <c r="CR4442" s="5"/>
      <c r="CS4442" s="5"/>
    </row>
    <row r="4443" spans="1:97" s="6" customFormat="1" x14ac:dyDescent="0.25">
      <c r="A4443" s="12"/>
      <c r="F4443" s="83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  <c r="BZ4443" s="5"/>
      <c r="CA4443" s="5"/>
      <c r="CB4443" s="5"/>
      <c r="CC4443" s="5"/>
      <c r="CD4443" s="5"/>
      <c r="CE4443" s="5"/>
      <c r="CF4443" s="5"/>
      <c r="CG4443" s="5"/>
      <c r="CH4443" s="5"/>
      <c r="CI4443" s="5"/>
      <c r="CJ4443" s="5"/>
      <c r="CK4443" s="5"/>
      <c r="CL4443" s="5"/>
      <c r="CM4443" s="5"/>
      <c r="CN4443" s="5"/>
      <c r="CO4443" s="5"/>
      <c r="CP4443" s="5"/>
      <c r="CQ4443" s="5"/>
      <c r="CR4443" s="5"/>
      <c r="CS4443" s="5"/>
    </row>
    <row r="4444" spans="1:97" s="6" customFormat="1" x14ac:dyDescent="0.25">
      <c r="A4444" s="12"/>
      <c r="F4444" s="83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  <c r="BZ4444" s="5"/>
      <c r="CA4444" s="5"/>
      <c r="CB4444" s="5"/>
      <c r="CC4444" s="5"/>
      <c r="CD4444" s="5"/>
      <c r="CE4444" s="5"/>
      <c r="CF4444" s="5"/>
      <c r="CG4444" s="5"/>
      <c r="CH4444" s="5"/>
      <c r="CI4444" s="5"/>
      <c r="CJ4444" s="5"/>
      <c r="CK4444" s="5"/>
      <c r="CL4444" s="5"/>
      <c r="CM4444" s="5"/>
      <c r="CN4444" s="5"/>
      <c r="CO4444" s="5"/>
      <c r="CP4444" s="5"/>
      <c r="CQ4444" s="5"/>
      <c r="CR4444" s="5"/>
      <c r="CS4444" s="5"/>
    </row>
    <row r="4445" spans="1:97" s="6" customFormat="1" x14ac:dyDescent="0.25">
      <c r="A4445" s="12"/>
      <c r="F4445" s="83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  <c r="BZ4445" s="5"/>
      <c r="CA4445" s="5"/>
      <c r="CB4445" s="5"/>
      <c r="CC4445" s="5"/>
      <c r="CD4445" s="5"/>
      <c r="CE4445" s="5"/>
      <c r="CF4445" s="5"/>
      <c r="CG4445" s="5"/>
      <c r="CH4445" s="5"/>
      <c r="CI4445" s="5"/>
      <c r="CJ4445" s="5"/>
      <c r="CK4445" s="5"/>
      <c r="CL4445" s="5"/>
      <c r="CM4445" s="5"/>
      <c r="CN4445" s="5"/>
      <c r="CO4445" s="5"/>
      <c r="CP4445" s="5"/>
      <c r="CQ4445" s="5"/>
      <c r="CR4445" s="5"/>
      <c r="CS4445" s="5"/>
    </row>
    <row r="4446" spans="1:97" s="6" customFormat="1" x14ac:dyDescent="0.25">
      <c r="A4446" s="12"/>
      <c r="F4446" s="83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  <c r="BZ4446" s="5"/>
      <c r="CA4446" s="5"/>
      <c r="CB4446" s="5"/>
      <c r="CC4446" s="5"/>
      <c r="CD4446" s="5"/>
      <c r="CE4446" s="5"/>
      <c r="CF4446" s="5"/>
      <c r="CG4446" s="5"/>
      <c r="CH4446" s="5"/>
      <c r="CI4446" s="5"/>
      <c r="CJ4446" s="5"/>
      <c r="CK4446" s="5"/>
      <c r="CL4446" s="5"/>
      <c r="CM4446" s="5"/>
      <c r="CN4446" s="5"/>
      <c r="CO4446" s="5"/>
      <c r="CP4446" s="5"/>
      <c r="CQ4446" s="5"/>
      <c r="CR4446" s="5"/>
      <c r="CS4446" s="5"/>
    </row>
    <row r="4447" spans="1:97" s="6" customFormat="1" x14ac:dyDescent="0.25">
      <c r="A4447" s="12"/>
      <c r="F4447" s="83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  <c r="BZ4447" s="5"/>
      <c r="CA4447" s="5"/>
      <c r="CB4447" s="5"/>
      <c r="CC4447" s="5"/>
      <c r="CD4447" s="5"/>
      <c r="CE4447" s="5"/>
      <c r="CF4447" s="5"/>
      <c r="CG4447" s="5"/>
      <c r="CH4447" s="5"/>
      <c r="CI4447" s="5"/>
      <c r="CJ4447" s="5"/>
      <c r="CK4447" s="5"/>
      <c r="CL4447" s="5"/>
      <c r="CM4447" s="5"/>
      <c r="CN4447" s="5"/>
      <c r="CO4447" s="5"/>
      <c r="CP4447" s="5"/>
      <c r="CQ4447" s="5"/>
      <c r="CR4447" s="5"/>
      <c r="CS4447" s="5"/>
    </row>
    <row r="4448" spans="1:97" s="6" customFormat="1" x14ac:dyDescent="0.25">
      <c r="A4448" s="12"/>
      <c r="F4448" s="83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  <c r="BZ4448" s="5"/>
      <c r="CA4448" s="5"/>
      <c r="CB4448" s="5"/>
      <c r="CC4448" s="5"/>
      <c r="CD4448" s="5"/>
      <c r="CE4448" s="5"/>
      <c r="CF4448" s="5"/>
      <c r="CG4448" s="5"/>
      <c r="CH4448" s="5"/>
      <c r="CI4448" s="5"/>
      <c r="CJ4448" s="5"/>
      <c r="CK4448" s="5"/>
      <c r="CL4448" s="5"/>
      <c r="CM4448" s="5"/>
      <c r="CN4448" s="5"/>
      <c r="CO4448" s="5"/>
      <c r="CP4448" s="5"/>
      <c r="CQ4448" s="5"/>
      <c r="CR4448" s="5"/>
      <c r="CS4448" s="5"/>
    </row>
    <row r="4449" spans="1:97" s="6" customFormat="1" x14ac:dyDescent="0.25">
      <c r="A4449" s="12"/>
      <c r="B4449" s="4"/>
      <c r="C4449" s="4"/>
      <c r="D4449" s="4"/>
      <c r="E4449" s="4"/>
      <c r="F4449" s="84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  <c r="BZ4449" s="5"/>
      <c r="CA4449" s="5"/>
      <c r="CB4449" s="5"/>
      <c r="CC4449" s="5"/>
      <c r="CD4449" s="5"/>
      <c r="CE4449" s="5"/>
      <c r="CF4449" s="5"/>
      <c r="CG4449" s="5"/>
      <c r="CH4449" s="5"/>
      <c r="CI4449" s="5"/>
      <c r="CJ4449" s="5"/>
      <c r="CK4449" s="5"/>
      <c r="CL4449" s="5"/>
      <c r="CM4449" s="5"/>
      <c r="CN4449" s="5"/>
      <c r="CO4449" s="5"/>
      <c r="CP4449" s="5"/>
      <c r="CQ4449" s="5"/>
      <c r="CR4449" s="5"/>
      <c r="CS4449" s="5"/>
    </row>
    <row r="4450" spans="1:97" s="6" customFormat="1" x14ac:dyDescent="0.25">
      <c r="A4450" s="12"/>
      <c r="B4450" s="4"/>
      <c r="C4450" s="4"/>
      <c r="D4450" s="4"/>
      <c r="E4450" s="4"/>
      <c r="F4450" s="84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  <c r="BZ4450" s="5"/>
      <c r="CA4450" s="5"/>
      <c r="CB4450" s="5"/>
      <c r="CC4450" s="5"/>
      <c r="CD4450" s="5"/>
      <c r="CE4450" s="5"/>
      <c r="CF4450" s="5"/>
      <c r="CG4450" s="5"/>
      <c r="CH4450" s="5"/>
      <c r="CI4450" s="5"/>
      <c r="CJ4450" s="5"/>
      <c r="CK4450" s="5"/>
      <c r="CL4450" s="5"/>
      <c r="CM4450" s="5"/>
      <c r="CN4450" s="5"/>
      <c r="CO4450" s="5"/>
      <c r="CP4450" s="5"/>
      <c r="CQ4450" s="5"/>
      <c r="CR4450" s="5"/>
      <c r="CS4450" s="5"/>
    </row>
  </sheetData>
  <sheetProtection selectLockedCells="1" sort="0" autoFilter="0"/>
  <protectedRanges>
    <protectedRange sqref="A1:F556" name="AllowSortFilter"/>
  </protectedRanges>
  <autoFilter ref="A1:F556" xr:uid="{850672EB-0939-44BF-9D11-07DED307CEA0}"/>
  <pageMargins left="0.23622047244094491" right="0.23622047244094491" top="0.74803149606299213" bottom="0.74803149606299213" header="0.31496062992125984" footer="0.31496062992125984"/>
  <pageSetup paperSize="5" orientation="landscape" horizontalDpi="90" verticalDpi="9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Z g Z b V V 9 B b w 2 k A A A A 9 g A A A B I A H A B D b 2 5 m a W c v U G F j a 2 F n Z S 5 4 b W w g o h g A K K A U A A A A A A A A A A A A A A A A A A A A A A A A A A A A h Y + x D o I w F E V / h X S n L W V R 8 i i D g 4 s k J i b E t Y G K j f A w t F j + z c F P 8 h f E K O r m e M 8 9 w 7 3 3 6 w 2 y s W 2 C i + 6 t 6 T A l E e U k 0 F h 2 l c E 6 J Y M 7 h A u S S d i q 8 q R q H U w y 2 m S 0 V U q O z p 0 T x r z 3 1 M e 0 6 2 s m O I / Y P t / s y q N u F f n I 5 r 8 c G r R O Y a m J h O I 1 R g o a 8 S W N u a A c 2 A w h N / g V x L T 3 2 f 5 A W A 2 N G 3 o t N Y b F G t g c g b 0 / y A d Q S w M E F A A C A A g A Z g Z b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Y G W 1 U o i k e 4 D g A A A B E A A A A T A B w A R m 9 y b X V s Y X M v U 2 V j d G l v b j E u b S C i G A A o o B Q A A A A A A A A A A A A A A A A A A A A A A A A A A A A r T k 0 u y c z P U w i G 0 I b W A F B L A Q I t A B Q A A g A I A G Y G W 1 V f Q W 8 N p A A A A P Y A A A A S A A A A A A A A A A A A A A A A A A A A A A B D b 2 5 m a W c v U G F j a 2 F n Z S 5 4 b W x Q S w E C L Q A U A A I A C A B m B l t V D 8 r p q 6 Q A A A D p A A A A E w A A A A A A A A A A A A A A A A D w A A A A W 0 N v b n R l b n R f V H l w Z X N d L n h t b F B L A Q I t A B Q A A g A I A G Y G W 1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f y Y G F U 4 W q R K c K k r F L d x + z A A A A A A I A A A A A A A N m A A D A A A A A E A A A A O N l H R / M E e I D 6 7 y H r 8 H S o 1 s A A A A A B I A A A K A A A A A Q A A A A z Q 9 3 a H s l W V f p c 5 8 5 H 1 / k p l A A A A C A Y F k 2 n T 5 c F 2 Q Q A 0 L V 0 l i 8 7 A w m 0 d 1 a X v t Q c j A B p X 6 e T + x B p z k 2 G N Q f p 8 e C b C 6 b o 6 0 C u l E I w 7 H z Y s 4 2 G Y 8 r D v S g Q W I h L u q K w i k j S z 3 K d K I / g R Q A A A B 7 j w w A F V r Z 9 i Z t v N u E b 4 C I L L 5 y t w = = < / D a t a M a s h u p > 
</file>

<file path=customXml/itemProps1.xml><?xml version="1.0" encoding="utf-8"?>
<ds:datastoreItem xmlns:ds="http://schemas.openxmlformats.org/officeDocument/2006/customXml" ds:itemID="{68FFEFED-D5AA-4046-BC3A-7A78B9C31DC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Remittance Form</vt:lpstr>
      <vt:lpstr>Fees- ALL</vt:lpstr>
      <vt:lpstr>Fees- UNLOCKED</vt:lpstr>
      <vt:lpstr>'Fees- UNLOCKED'!Print_Area</vt:lpstr>
      <vt:lpstr>'Remittance Form'!Print_Area</vt:lpstr>
      <vt:lpstr>'Fees- UNLOCKED'!Print_Titles</vt:lpstr>
      <vt:lpstr>'Remittance Form'!Print_Titles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Gweneth Fahie</cp:lastModifiedBy>
  <cp:lastPrinted>2024-01-09T18:23:20Z</cp:lastPrinted>
  <dcterms:created xsi:type="dcterms:W3CDTF">2022-10-27T02:40:06Z</dcterms:created>
  <dcterms:modified xsi:type="dcterms:W3CDTF">2024-01-09T18:42:28Z</dcterms:modified>
</cp:coreProperties>
</file>